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MF\CONTABILIDADE\ADRIANO\Metas de Arrecadação\Programação Financeira - 2019\4º Bimestre\"/>
    </mc:Choice>
  </mc:AlternateContent>
  <bookViews>
    <workbookView xWindow="0" yWindow="0" windowWidth="24000" windowHeight="9735"/>
  </bookViews>
  <sheets>
    <sheet name="ANEXO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59" i="1"/>
  <c r="D49" i="1"/>
  <c r="D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 s="1"/>
  <c r="D46" i="1"/>
  <c r="D45" i="1"/>
  <c r="P44" i="1"/>
  <c r="P50" i="1" s="1"/>
  <c r="P60" i="1" s="1"/>
  <c r="O44" i="1"/>
  <c r="N44" i="1"/>
  <c r="M44" i="1"/>
  <c r="L44" i="1"/>
  <c r="L50" i="1" s="1"/>
  <c r="L60" i="1" s="1"/>
  <c r="K44" i="1"/>
  <c r="J44" i="1"/>
  <c r="I44" i="1"/>
  <c r="H44" i="1"/>
  <c r="H50" i="1" s="1"/>
  <c r="H60" i="1" s="1"/>
  <c r="G44" i="1"/>
  <c r="F44" i="1"/>
  <c r="E44" i="1"/>
  <c r="D22" i="1"/>
  <c r="D21" i="1"/>
  <c r="D20" i="1"/>
  <c r="D19" i="1"/>
  <c r="D18" i="1"/>
  <c r="D17" i="1"/>
  <c r="P16" i="1"/>
  <c r="O16" i="1"/>
  <c r="N16" i="1"/>
  <c r="N23" i="1" s="1"/>
  <c r="M16" i="1"/>
  <c r="L16" i="1"/>
  <c r="K16" i="1"/>
  <c r="J16" i="1"/>
  <c r="J23" i="1" s="1"/>
  <c r="I16" i="1"/>
  <c r="H16" i="1"/>
  <c r="G16" i="1"/>
  <c r="F16" i="1"/>
  <c r="F23" i="1" s="1"/>
  <c r="E16" i="1"/>
  <c r="D15" i="1"/>
  <c r="D14" i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H23" i="1" l="1"/>
  <c r="L23" i="1"/>
  <c r="P23" i="1"/>
  <c r="D44" i="1"/>
  <c r="I50" i="1"/>
  <c r="I51" i="1" s="1"/>
  <c r="M50" i="1"/>
  <c r="G23" i="1"/>
  <c r="K23" i="1"/>
  <c r="O23" i="1"/>
  <c r="F50" i="1"/>
  <c r="F60" i="1" s="1"/>
  <c r="F61" i="1" s="1"/>
  <c r="J50" i="1"/>
  <c r="J60" i="1" s="1"/>
  <c r="N50" i="1"/>
  <c r="N60" i="1" s="1"/>
  <c r="G50" i="1"/>
  <c r="K50" i="1"/>
  <c r="K51" i="1" s="1"/>
  <c r="O50" i="1"/>
  <c r="O60" i="1" s="1"/>
  <c r="O61" i="1" s="1"/>
  <c r="D16" i="1"/>
  <c r="E23" i="1"/>
  <c r="D33" i="1" s="1"/>
  <c r="I23" i="1"/>
  <c r="M23" i="1"/>
  <c r="M24" i="1"/>
  <c r="G60" i="1"/>
  <c r="G61" i="1" s="1"/>
  <c r="G51" i="1"/>
  <c r="J61" i="1"/>
  <c r="N61" i="1"/>
  <c r="I60" i="1"/>
  <c r="I61" i="1" s="1"/>
  <c r="M60" i="1"/>
  <c r="M61" i="1" s="1"/>
  <c r="H61" i="1"/>
  <c r="L61" i="1"/>
  <c r="P61" i="1"/>
  <c r="E50" i="1"/>
  <c r="D12" i="1"/>
  <c r="O24" i="1" l="1"/>
  <c r="K60" i="1"/>
  <c r="K61" i="1" s="1"/>
  <c r="K24" i="1"/>
  <c r="G24" i="1"/>
  <c r="M51" i="1"/>
  <c r="O51" i="1"/>
  <c r="D23" i="1"/>
  <c r="E24" i="1"/>
  <c r="I24" i="1"/>
  <c r="D50" i="1"/>
  <c r="E60" i="1"/>
  <c r="E51" i="1"/>
  <c r="D60" i="1" l="1"/>
  <c r="E61" i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</calcChain>
</file>

<file path=xl/sharedStrings.xml><?xml version="1.0" encoding="utf-8"?>
<sst xmlns="http://schemas.openxmlformats.org/spreadsheetml/2006/main" count="141" uniqueCount="62">
  <si>
    <t>PREFEITURA MUNICIPAL DE FARROUPILHA - RS</t>
  </si>
  <si>
    <t>ANEXO II - CRONOGRAMA MENSAL DE DESEMBOLSO E DEMONSTRATIVO DA PROGRAMAÇÃO FINANCEIRA (LRF, ART. 8º)</t>
  </si>
  <si>
    <t>CÓDIGO</t>
  </si>
  <si>
    <t>TÍTULOS</t>
  </si>
  <si>
    <t>CRONOGRAMA MENSAL DE DESEMBOLSO - 2019
(EXCETO FPS)</t>
  </si>
  <si>
    <t>VALOR
REALIZADO</t>
  </si>
  <si>
    <t>1º BIMESTRE</t>
  </si>
  <si>
    <t>2º BIMESTRE</t>
  </si>
  <si>
    <t>3º BIMESTRE</t>
  </si>
  <si>
    <t>4º BIMESTRE</t>
  </si>
  <si>
    <t>5º BIMESTRE</t>
  </si>
  <si>
    <t>6º BIMESTRE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</si>
  <si>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</si>
  <si>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</si>
  <si>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</si>
  <si>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</si>
  <si>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</si>
  <si>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</si>
  <si>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</si>
  <si>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</si>
  <si>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</si>
  <si>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</si>
  <si>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</si>
  <si>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</si>
  <si>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3.0.00.00.00.00</t>
  </si>
  <si>
    <t>DESPESAS CORRENTES</t>
  </si>
  <si>
    <t>3.1.00.00.00.00</t>
  </si>
  <si>
    <t>PESSOAL E ENCARGOS SOCIAIS</t>
  </si>
  <si>
    <t>3.2.00.00.00.00</t>
  </si>
  <si>
    <t>JUROS E ENCARGOS DA DÍVIDA</t>
  </si>
  <si>
    <t>3.3.00.00.00.00</t>
  </si>
  <si>
    <t>OUTRAS DESPESAS CORRENTES</t>
  </si>
  <si>
    <t>4.0.00.00.00.00</t>
  </si>
  <si>
    <t>DESPESAS DE CAPITAL</t>
  </si>
  <si>
    <t>4.4.00.00.00.00</t>
  </si>
  <si>
    <t>INVESTIMENTOS</t>
  </si>
  <si>
    <t>4.5.00.00.00.00</t>
  </si>
  <si>
    <t>INVERSÕES FINANCEIRAS</t>
  </si>
  <si>
    <t>4.5.90.66.00.00</t>
  </si>
  <si>
    <t xml:space="preserve">     EMPRÉSTIMOS E FINANCIAMENTOS</t>
  </si>
  <si>
    <t xml:space="preserve">     OUTRAS INVERSÕES FINANCEIRAS</t>
  </si>
  <si>
    <t>4.6.00.00.00.00</t>
  </si>
  <si>
    <t>AMORTIZAÇÃO DA DÍVIDA</t>
  </si>
  <si>
    <t>9.0.00.00.00.00</t>
  </si>
  <si>
    <t>RESERVA DE CONTINGÊNCIA</t>
  </si>
  <si>
    <t>TOTAL</t>
  </si>
  <si>
    <t>TOTAL DO BIMESTRE</t>
  </si>
  <si>
    <t>PROGRAMAÇÃO FINANCEIRA - 2019
(EXCETO FPS)</t>
  </si>
  <si>
    <t>VALOR
TOTAL</t>
  </si>
  <si>
    <t>META DE ARRECADAÇÃO MENSAL DE RECEITA P/EXERCÍCIO</t>
  </si>
  <si>
    <t>META DE REALIZAÇÃO MENSAL DE DESPESA P/EXERCÍCIO</t>
  </si>
  <si>
    <t>SALDO MENSAL DE RECURSOS DISPONÍVEIS</t>
  </si>
  <si>
    <t>SALDO ACUMULADO DE RECURSOS DISPONÍVEIS</t>
  </si>
  <si>
    <t>CRONOGRAMA MENSAL DE DESEMBOLSO - 2019
FUNDO DE PREVIDÊNCIA SOCIAL</t>
  </si>
  <si>
    <t>PROGRAMAÇÃO FINANCEIRA - 2019
FUNDO DE PREVIDÊNCIA SOCIAL</t>
  </si>
  <si>
    <t>Claiton Gonçalves</t>
  </si>
  <si>
    <t>Benami Spilki</t>
  </si>
  <si>
    <t>Gilmar Paulus</t>
  </si>
  <si>
    <t>Prefeito Municipal</t>
  </si>
  <si>
    <t>Secretário Municipal de Finanças</t>
  </si>
  <si>
    <t>Chefe da Contabilidade-CRC RS nº 077452/O-5</t>
  </si>
  <si>
    <t>4º BIMESTRE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</si>
</sst>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43" fontId="8" fillId="0" borderId="8" xfId="1" applyNumberFormat="1" applyFont="1" applyBorder="1" applyAlignment="1">
      <alignment vertical="center"/>
    </xf>
    <xf numFmtId="43" fontId="8" fillId="0" borderId="9" xfId="1" applyNumberFormat="1" applyFont="1" applyBorder="1" applyAlignment="1">
      <alignment vertical="center"/>
    </xf>
    <xf numFmtId="43" fontId="7" fillId="0" borderId="8" xfId="1" applyNumberFormat="1" applyFont="1" applyBorder="1" applyAlignment="1">
      <alignment vertical="center"/>
    </xf>
    <xf numFmtId="43" fontId="7" fillId="0" borderId="9" xfId="1" applyNumberFormat="1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3" fontId="7" fillId="2" borderId="8" xfId="0" applyNumberFormat="1" applyFont="1" applyFill="1" applyBorder="1" applyAlignment="1">
      <alignment vertical="center"/>
    </xf>
    <xf numFmtId="43" fontId="7" fillId="2" borderId="9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3" fontId="7" fillId="2" borderId="11" xfId="0" applyNumberFormat="1" applyFont="1" applyFill="1" applyBorder="1" applyAlignment="1">
      <alignment horizontal="left" vertical="center"/>
    </xf>
    <xf numFmtId="43" fontId="8" fillId="0" borderId="9" xfId="0" applyNumberFormat="1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4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3" fontId="7" fillId="2" borderId="11" xfId="0" applyNumberFormat="1" applyFont="1" applyFill="1" applyBorder="1" applyAlignment="1">
      <alignment horizontal="center" vertical="center"/>
    </xf>
    <xf numFmtId="43" fontId="7" fillId="2" borderId="1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0"/>
  <sheetViews>
    <sheetView tabSelected="1" zoomScaleNormal="100" workbookViewId="0">
      <selection activeCell="F14" sqref="F14"/>
    </sheetView>
  </sheetViews>
  <sheetFormatPr defaultRowHeight="15" customHeight="1" x14ac:dyDescent="0.25"/>
  <cols>
    <col min="1" max="1" width="5.7109375" style="1" customWidth="1"/>
    <col min="2" max="2" width="19.140625" style="1" bestFit="1" customWidth="1"/>
    <col min="3" max="3" width="34.140625" style="1" bestFit="1" customWidth="1"/>
    <col min="4" max="4" width="16.42578125" style="1" customWidth="1"/>
    <col min="5" max="16" width="15.28515625" style="1" customWidth="1"/>
    <col min="17" max="17" width="5.7109375" style="1" customWidth="1"/>
    <col min="18" max="16384" width="9.140625" style="1"/>
  </cols>
  <sheetData>
    <row r="2" spans="2:16" ht="18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18" x14ac:dyDescent="0.2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18" x14ac:dyDescent="0.25">
      <c r="B4" s="48" t="s">
        <v>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16" ht="18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ht="15" customHeight="1" thickBot="1" x14ac:dyDescent="0.3"/>
    <row r="7" spans="2:16" ht="15" customHeight="1" x14ac:dyDescent="0.25">
      <c r="B7" s="32" t="s">
        <v>2</v>
      </c>
      <c r="C7" s="33" t="s">
        <v>3</v>
      </c>
      <c r="D7" s="36" t="s">
        <v>4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7"/>
    </row>
    <row r="8" spans="2:16" ht="15" customHeight="1" x14ac:dyDescent="0.25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2:16" ht="15" customHeight="1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8"/>
    </row>
    <row r="10" spans="2:16" ht="15" customHeight="1" x14ac:dyDescent="0.25">
      <c r="B10" s="34"/>
      <c r="C10" s="35"/>
      <c r="D10" s="39" t="s">
        <v>5</v>
      </c>
      <c r="E10" s="39" t="s">
        <v>6</v>
      </c>
      <c r="F10" s="39"/>
      <c r="G10" s="39" t="s">
        <v>7</v>
      </c>
      <c r="H10" s="39"/>
      <c r="I10" s="39" t="s">
        <v>8</v>
      </c>
      <c r="J10" s="39"/>
      <c r="K10" s="39" t="s">
        <v>9</v>
      </c>
      <c r="L10" s="39"/>
      <c r="M10" s="39" t="s">
        <v>10</v>
      </c>
      <c r="N10" s="39"/>
      <c r="O10" s="39" t="s">
        <v>11</v>
      </c>
      <c r="P10" s="41"/>
    </row>
    <row r="11" spans="2:16" ht="15" customHeight="1" x14ac:dyDescent="0.25">
      <c r="B11" s="34"/>
      <c r="C11" s="35"/>
      <c r="D11" s="40"/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20</v>
      </c>
      <c r="N11" s="2" t="s">
        <v>21</v>
      </c>
      <c r="O11" s="2" t="s">
        <v>22</v>
      </c>
      <c r="P11" s="3" t="s">
        <v>23</v>
      </c>
    </row>
    <row r="12" spans="2:16" ht="15" customHeight="1" x14ac:dyDescent="0.25">
      <c r="B12" s="4" t="s">
        <v>24</v>
      </c>
      <c r="C12" s="5" t="s">
        <v>25</v>
      </c>
      <c r="D12" s="6">
        <f>SUM(E12:P12)</f>
        <v>210526453.75000003</v>
      </c>
      <c r="E12" s="6">
        <f>SUM(E13:E15)</f>
        <v>15400000</v>
      </c>
      <c r="F12" s="6">
        <f t="shared" ref="F12:P12" si="0">SUM(F13:F15)</f>
        <v>14670000</v>
      </c>
      <c r="G12" s="6">
        <f t="shared" si="0"/>
        <v>16990000</v>
      </c>
      <c r="H12" s="6">
        <f t="shared" si="0"/>
        <v>17100000</v>
      </c>
      <c r="I12" s="6">
        <f t="shared" si="0"/>
        <v>17074750</v>
      </c>
      <c r="J12" s="6">
        <f t="shared" si="0"/>
        <v>17016607.18</v>
      </c>
      <c r="K12" s="6">
        <f t="shared" si="0"/>
        <v>17417678.59</v>
      </c>
      <c r="L12" s="6">
        <f t="shared" si="0"/>
        <v>19468778.59</v>
      </c>
      <c r="M12" s="6">
        <f t="shared" si="0"/>
        <v>17065078.59</v>
      </c>
      <c r="N12" s="6">
        <f t="shared" si="0"/>
        <v>16565078.59</v>
      </c>
      <c r="O12" s="6">
        <f t="shared" si="0"/>
        <v>17614828.59</v>
      </c>
      <c r="P12" s="7">
        <f t="shared" si="0"/>
        <v>24143653.620000001</v>
      </c>
    </row>
    <row r="13" spans="2:16" ht="15" customHeight="1" x14ac:dyDescent="0.25">
      <c r="B13" s="8" t="s">
        <v>26</v>
      </c>
      <c r="C13" s="9" t="s">
        <v>27</v>
      </c>
      <c r="D13" s="10">
        <f t="shared" ref="D13:D23" si="1">SUM(E13:P13)</f>
        <v>113690325</v>
      </c>
      <c r="E13" s="11">
        <v>9540000</v>
      </c>
      <c r="F13" s="11">
        <v>7680000</v>
      </c>
      <c r="G13" s="11">
        <v>8360000</v>
      </c>
      <c r="H13" s="11">
        <v>8400000</v>
      </c>
      <c r="I13" s="11">
        <v>8780000</v>
      </c>
      <c r="J13" s="11">
        <v>8980000</v>
      </c>
      <c r="K13" s="11">
        <v>8740000</v>
      </c>
      <c r="L13" s="11">
        <v>10670000</v>
      </c>
      <c r="M13" s="11">
        <v>8840000</v>
      </c>
      <c r="N13" s="11">
        <v>8930000</v>
      </c>
      <c r="O13" s="11">
        <v>8770000</v>
      </c>
      <c r="P13" s="12">
        <v>16000325</v>
      </c>
    </row>
    <row r="14" spans="2:16" ht="15" customHeight="1" x14ac:dyDescent="0.25">
      <c r="B14" s="8" t="s">
        <v>28</v>
      </c>
      <c r="C14" s="9" t="s">
        <v>29</v>
      </c>
      <c r="D14" s="10">
        <f t="shared" si="1"/>
        <v>1395000</v>
      </c>
      <c r="E14" s="11">
        <v>140000</v>
      </c>
      <c r="F14" s="11">
        <v>80000</v>
      </c>
      <c r="G14" s="11">
        <v>170000</v>
      </c>
      <c r="H14" s="11">
        <v>120000</v>
      </c>
      <c r="I14" s="11">
        <v>110000</v>
      </c>
      <c r="J14" s="11">
        <v>110000</v>
      </c>
      <c r="K14" s="11">
        <v>110000</v>
      </c>
      <c r="L14" s="11">
        <v>110000</v>
      </c>
      <c r="M14" s="11">
        <v>110000</v>
      </c>
      <c r="N14" s="11">
        <v>120000</v>
      </c>
      <c r="O14" s="11">
        <v>100000</v>
      </c>
      <c r="P14" s="12">
        <v>115000</v>
      </c>
    </row>
    <row r="15" spans="2:16" ht="15" customHeight="1" x14ac:dyDescent="0.25">
      <c r="B15" s="8" t="s">
        <v>30</v>
      </c>
      <c r="C15" s="9" t="s">
        <v>31</v>
      </c>
      <c r="D15" s="10">
        <f t="shared" si="1"/>
        <v>95441128.750000015</v>
      </c>
      <c r="E15" s="11">
        <v>5720000</v>
      </c>
      <c r="F15" s="11">
        <v>6910000</v>
      </c>
      <c r="G15" s="11">
        <v>8460000</v>
      </c>
      <c r="H15" s="11">
        <v>8580000</v>
      </c>
      <c r="I15" s="11">
        <v>8184750</v>
      </c>
      <c r="J15" s="11">
        <v>7926607.1799999997</v>
      </c>
      <c r="K15" s="11">
        <v>8567678.5899999999</v>
      </c>
      <c r="L15" s="11">
        <v>8688778.5899999999</v>
      </c>
      <c r="M15" s="11">
        <v>8115078.5899999999</v>
      </c>
      <c r="N15" s="11">
        <v>7515078.5899999999</v>
      </c>
      <c r="O15" s="11">
        <v>8744828.5899999999</v>
      </c>
      <c r="P15" s="12">
        <v>8028328.6200000001</v>
      </c>
    </row>
    <row r="16" spans="2:16" ht="15" customHeight="1" x14ac:dyDescent="0.25">
      <c r="B16" s="4" t="s">
        <v>32</v>
      </c>
      <c r="C16" s="5" t="s">
        <v>33</v>
      </c>
      <c r="D16" s="6">
        <f t="shared" si="1"/>
        <v>38566906</v>
      </c>
      <c r="E16" s="13">
        <f>SUM(E17:E21)-E19-E20</f>
        <v>2573039.5</v>
      </c>
      <c r="F16" s="13">
        <f t="shared" ref="F16:P16" si="2">SUM(F17:F21)-F19-F20</f>
        <v>1705180</v>
      </c>
      <c r="G16" s="13">
        <f t="shared" si="2"/>
        <v>3011470</v>
      </c>
      <c r="H16" s="13">
        <f t="shared" si="2"/>
        <v>2927751.5</v>
      </c>
      <c r="I16" s="13">
        <f t="shared" si="2"/>
        <v>1814580</v>
      </c>
      <c r="J16" s="13">
        <f t="shared" si="2"/>
        <v>1854580</v>
      </c>
      <c r="K16" s="13">
        <f t="shared" si="2"/>
        <v>4223970</v>
      </c>
      <c r="L16" s="13">
        <f t="shared" si="2"/>
        <v>4528970</v>
      </c>
      <c r="M16" s="13">
        <f t="shared" si="2"/>
        <v>4041470</v>
      </c>
      <c r="N16" s="13">
        <f t="shared" si="2"/>
        <v>2953970</v>
      </c>
      <c r="O16" s="13">
        <f t="shared" si="2"/>
        <v>3194220</v>
      </c>
      <c r="P16" s="14">
        <f t="shared" si="2"/>
        <v>5737705</v>
      </c>
    </row>
    <row r="17" spans="2:16" ht="15" customHeight="1" x14ac:dyDescent="0.25">
      <c r="B17" s="8" t="s">
        <v>34</v>
      </c>
      <c r="C17" s="9" t="s">
        <v>35</v>
      </c>
      <c r="D17" s="10">
        <f t="shared" si="1"/>
        <v>31916806</v>
      </c>
      <c r="E17" s="11">
        <v>2043659.5</v>
      </c>
      <c r="F17" s="11">
        <v>1200000</v>
      </c>
      <c r="G17" s="11">
        <v>2487500</v>
      </c>
      <c r="H17" s="11">
        <v>2362571.5</v>
      </c>
      <c r="I17" s="11">
        <v>1260000</v>
      </c>
      <c r="J17" s="11">
        <v>1300000</v>
      </c>
      <c r="K17" s="11">
        <v>3660000</v>
      </c>
      <c r="L17" s="11">
        <v>3960000</v>
      </c>
      <c r="M17" s="11">
        <v>3477500</v>
      </c>
      <c r="N17" s="11">
        <v>2380000</v>
      </c>
      <c r="O17" s="11">
        <v>2630250</v>
      </c>
      <c r="P17" s="12">
        <v>5155325</v>
      </c>
    </row>
    <row r="18" spans="2:16" ht="15" customHeight="1" x14ac:dyDescent="0.25">
      <c r="B18" s="8" t="s">
        <v>36</v>
      </c>
      <c r="C18" s="9" t="s">
        <v>37</v>
      </c>
      <c r="D18" s="10">
        <f t="shared" si="1"/>
        <v>72100</v>
      </c>
      <c r="E18" s="11">
        <v>9380</v>
      </c>
      <c r="F18" s="11">
        <v>5180</v>
      </c>
      <c r="G18" s="11">
        <v>3970</v>
      </c>
      <c r="H18" s="11">
        <v>15180</v>
      </c>
      <c r="I18" s="11">
        <v>4580</v>
      </c>
      <c r="J18" s="11">
        <v>4580</v>
      </c>
      <c r="K18" s="11">
        <v>3970</v>
      </c>
      <c r="L18" s="11">
        <v>8970</v>
      </c>
      <c r="M18" s="11">
        <v>3970</v>
      </c>
      <c r="N18" s="11">
        <v>3970</v>
      </c>
      <c r="O18" s="11">
        <v>3970</v>
      </c>
      <c r="P18" s="12">
        <v>4380</v>
      </c>
    </row>
    <row r="19" spans="2:16" ht="15" hidden="1" customHeight="1" x14ac:dyDescent="0.25">
      <c r="B19" s="8" t="s">
        <v>38</v>
      </c>
      <c r="C19" s="9" t="s">
        <v>39</v>
      </c>
      <c r="D19" s="10">
        <f t="shared" si="1"/>
        <v>60000</v>
      </c>
      <c r="E19" s="11">
        <v>8300</v>
      </c>
      <c r="F19" s="11">
        <v>3300</v>
      </c>
      <c r="G19" s="11">
        <v>3300</v>
      </c>
      <c r="H19" s="11">
        <v>13300</v>
      </c>
      <c r="I19" s="11">
        <v>3300</v>
      </c>
      <c r="J19" s="11">
        <v>3300</v>
      </c>
      <c r="K19" s="11">
        <v>3300</v>
      </c>
      <c r="L19" s="11">
        <v>8300</v>
      </c>
      <c r="M19" s="11">
        <v>3300</v>
      </c>
      <c r="N19" s="11">
        <v>3300</v>
      </c>
      <c r="O19" s="11">
        <v>3300</v>
      </c>
      <c r="P19" s="12">
        <v>3700</v>
      </c>
    </row>
    <row r="20" spans="2:16" ht="15" hidden="1" customHeight="1" x14ac:dyDescent="0.25">
      <c r="B20" s="8" t="s">
        <v>36</v>
      </c>
      <c r="C20" s="9" t="s">
        <v>40</v>
      </c>
      <c r="D20" s="10">
        <f t="shared" si="1"/>
        <v>12100</v>
      </c>
      <c r="E20" s="11">
        <v>1080</v>
      </c>
      <c r="F20" s="11">
        <v>1880</v>
      </c>
      <c r="G20" s="11">
        <v>670</v>
      </c>
      <c r="H20" s="11">
        <v>1880</v>
      </c>
      <c r="I20" s="11">
        <v>1280</v>
      </c>
      <c r="J20" s="11">
        <v>1280</v>
      </c>
      <c r="K20" s="11">
        <v>670</v>
      </c>
      <c r="L20" s="11">
        <v>670</v>
      </c>
      <c r="M20" s="11">
        <v>670</v>
      </c>
      <c r="N20" s="11">
        <v>670</v>
      </c>
      <c r="O20" s="11">
        <v>670</v>
      </c>
      <c r="P20" s="12">
        <v>680</v>
      </c>
    </row>
    <row r="21" spans="2:16" ht="15" customHeight="1" x14ac:dyDescent="0.25">
      <c r="B21" s="8" t="s">
        <v>41</v>
      </c>
      <c r="C21" s="9" t="s">
        <v>42</v>
      </c>
      <c r="D21" s="10">
        <f t="shared" si="1"/>
        <v>6578000</v>
      </c>
      <c r="E21" s="11">
        <v>520000</v>
      </c>
      <c r="F21" s="11">
        <v>500000</v>
      </c>
      <c r="G21" s="11">
        <v>520000</v>
      </c>
      <c r="H21" s="11">
        <v>550000</v>
      </c>
      <c r="I21" s="11">
        <v>550000</v>
      </c>
      <c r="J21" s="11">
        <v>550000</v>
      </c>
      <c r="K21" s="11">
        <v>560000</v>
      </c>
      <c r="L21" s="11">
        <v>560000</v>
      </c>
      <c r="M21" s="11">
        <v>560000</v>
      </c>
      <c r="N21" s="11">
        <v>570000</v>
      </c>
      <c r="O21" s="11">
        <v>560000</v>
      </c>
      <c r="P21" s="12">
        <v>578000</v>
      </c>
    </row>
    <row r="22" spans="2:16" ht="15" customHeight="1" x14ac:dyDescent="0.25">
      <c r="B22" s="4" t="s">
        <v>43</v>
      </c>
      <c r="C22" s="5" t="s">
        <v>44</v>
      </c>
      <c r="D22" s="6">
        <f t="shared" si="1"/>
        <v>300000</v>
      </c>
      <c r="E22" s="13">
        <v>25000</v>
      </c>
      <c r="F22" s="13">
        <v>25000</v>
      </c>
      <c r="G22" s="13">
        <v>25000</v>
      </c>
      <c r="H22" s="13">
        <v>25000</v>
      </c>
      <c r="I22" s="13">
        <v>25000</v>
      </c>
      <c r="J22" s="13">
        <v>25000</v>
      </c>
      <c r="K22" s="13">
        <v>25000</v>
      </c>
      <c r="L22" s="13">
        <v>25000</v>
      </c>
      <c r="M22" s="13">
        <v>25000</v>
      </c>
      <c r="N22" s="13">
        <v>25000</v>
      </c>
      <c r="O22" s="13">
        <v>25000</v>
      </c>
      <c r="P22" s="14">
        <v>25000</v>
      </c>
    </row>
    <row r="23" spans="2:16" ht="15" customHeight="1" x14ac:dyDescent="0.25">
      <c r="B23" s="15"/>
      <c r="C23" s="16" t="s">
        <v>45</v>
      </c>
      <c r="D23" s="17">
        <f t="shared" si="1"/>
        <v>249393359.75000003</v>
      </c>
      <c r="E23" s="17">
        <f t="shared" ref="E23:P23" si="3">E12+E16+E22</f>
        <v>17998039.5</v>
      </c>
      <c r="F23" s="17">
        <f t="shared" si="3"/>
        <v>16400180</v>
      </c>
      <c r="G23" s="17">
        <f t="shared" si="3"/>
        <v>20026470</v>
      </c>
      <c r="H23" s="17">
        <f t="shared" si="3"/>
        <v>20052751.5</v>
      </c>
      <c r="I23" s="17">
        <f t="shared" si="3"/>
        <v>18914330</v>
      </c>
      <c r="J23" s="17">
        <f t="shared" si="3"/>
        <v>18896187.18</v>
      </c>
      <c r="K23" s="17">
        <f t="shared" si="3"/>
        <v>21666648.59</v>
      </c>
      <c r="L23" s="17">
        <f t="shared" si="3"/>
        <v>24022748.59</v>
      </c>
      <c r="M23" s="17">
        <f t="shared" si="3"/>
        <v>21131548.59</v>
      </c>
      <c r="N23" s="17">
        <f t="shared" si="3"/>
        <v>19544048.59</v>
      </c>
      <c r="O23" s="17">
        <f t="shared" si="3"/>
        <v>20834048.59</v>
      </c>
      <c r="P23" s="18">
        <f t="shared" si="3"/>
        <v>29906358.620000001</v>
      </c>
    </row>
    <row r="24" spans="2:16" ht="15" customHeight="1" thickBot="1" x14ac:dyDescent="0.3">
      <c r="B24" s="19"/>
      <c r="C24" s="20" t="s">
        <v>46</v>
      </c>
      <c r="D24" s="21"/>
      <c r="E24" s="42">
        <f>E23+F23</f>
        <v>34398219.5</v>
      </c>
      <c r="F24" s="42"/>
      <c r="G24" s="42">
        <f>G23+H23</f>
        <v>40079221.5</v>
      </c>
      <c r="H24" s="42"/>
      <c r="I24" s="42">
        <f>I23+J23</f>
        <v>37810517.18</v>
      </c>
      <c r="J24" s="42"/>
      <c r="K24" s="42">
        <f>K23+L23</f>
        <v>45689397.18</v>
      </c>
      <c r="L24" s="42"/>
      <c r="M24" s="42">
        <f>M23+N23</f>
        <v>40675597.18</v>
      </c>
      <c r="N24" s="42"/>
      <c r="O24" s="42">
        <f>O23+P23</f>
        <v>50740407.210000001</v>
      </c>
      <c r="P24" s="43"/>
    </row>
    <row r="26" spans="2:16" ht="15" customHeight="1" thickBot="1" x14ac:dyDescent="0.3"/>
    <row r="27" spans="2:16" ht="15" customHeight="1" x14ac:dyDescent="0.25">
      <c r="B27" s="32" t="s">
        <v>3</v>
      </c>
      <c r="C27" s="33"/>
      <c r="D27" s="36" t="s">
        <v>47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7"/>
    </row>
    <row r="28" spans="2:16" ht="15" customHeight="1" x14ac:dyDescent="0.2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8"/>
    </row>
    <row r="29" spans="2:16" ht="15" customHeight="1" x14ac:dyDescent="0.25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8"/>
    </row>
    <row r="30" spans="2:16" ht="15" customHeight="1" x14ac:dyDescent="0.25">
      <c r="B30" s="34"/>
      <c r="C30" s="35"/>
      <c r="D30" s="39" t="s">
        <v>48</v>
      </c>
      <c r="E30" s="39" t="s">
        <v>6</v>
      </c>
      <c r="F30" s="39"/>
      <c r="G30" s="39" t="s">
        <v>7</v>
      </c>
      <c r="H30" s="39"/>
      <c r="I30" s="39" t="s">
        <v>8</v>
      </c>
      <c r="J30" s="39"/>
      <c r="K30" s="39" t="s">
        <v>9</v>
      </c>
      <c r="L30" s="39"/>
      <c r="M30" s="39" t="s">
        <v>10</v>
      </c>
      <c r="N30" s="39"/>
      <c r="O30" s="39" t="s">
        <v>11</v>
      </c>
      <c r="P30" s="41"/>
    </row>
    <row r="31" spans="2:16" ht="15" customHeight="1" x14ac:dyDescent="0.25">
      <c r="B31" s="34"/>
      <c r="C31" s="35"/>
      <c r="D31" s="40"/>
      <c r="E31" s="2" t="s">
        <v>12</v>
      </c>
      <c r="F31" s="2" t="s">
        <v>13</v>
      </c>
      <c r="G31" s="2" t="s">
        <v>14</v>
      </c>
      <c r="H31" s="2" t="s">
        <v>15</v>
      </c>
      <c r="I31" s="2" t="s">
        <v>16</v>
      </c>
      <c r="J31" s="2" t="s">
        <v>17</v>
      </c>
      <c r="K31" s="2" t="s">
        <v>18</v>
      </c>
      <c r="L31" s="2" t="s">
        <v>19</v>
      </c>
      <c r="M31" s="2" t="s">
        <v>20</v>
      </c>
      <c r="N31" s="2" t="s">
        <v>21</v>
      </c>
      <c r="O31" s="2" t="s">
        <v>22</v>
      </c>
      <c r="P31" s="3" t="s">
        <v>23</v>
      </c>
    </row>
    <row r="32" spans="2:16" ht="15" customHeight="1" x14ac:dyDescent="0.25">
      <c r="B32" s="28" t="s">
        <v>49</v>
      </c>
      <c r="C32" s="29"/>
      <c r="D32" s="10">
        <f>SUM(E32:P32)</f>
        <v>248710659.75000003</v>
      </c>
      <c r="E32" s="10">
        <v>20251349.5</v>
      </c>
      <c r="F32" s="10">
        <v>15523590</v>
      </c>
      <c r="G32" s="10">
        <v>26356790</v>
      </c>
      <c r="H32" s="10">
        <v>20583961.5</v>
      </c>
      <c r="I32" s="10">
        <v>23217140</v>
      </c>
      <c r="J32" s="10">
        <v>18688497.18</v>
      </c>
      <c r="K32" s="10">
        <v>20560368.59</v>
      </c>
      <c r="L32" s="10">
        <v>19200568.59</v>
      </c>
      <c r="M32" s="10">
        <v>18395668.59</v>
      </c>
      <c r="N32" s="10">
        <v>18659768.59</v>
      </c>
      <c r="O32" s="10">
        <v>17712398.59</v>
      </c>
      <c r="P32" s="22">
        <v>29560558.620000001</v>
      </c>
    </row>
    <row r="33" spans="2:16" ht="15" customHeight="1" x14ac:dyDescent="0.25">
      <c r="B33" s="28" t="s">
        <v>50</v>
      </c>
      <c r="C33" s="29"/>
      <c r="D33" s="10">
        <f>SUM(E33:P33)</f>
        <v>248710659.75000003</v>
      </c>
      <c r="E33" s="10">
        <v>17998039.5</v>
      </c>
      <c r="F33" s="10">
        <v>16400180</v>
      </c>
      <c r="G33" s="10">
        <v>20026470</v>
      </c>
      <c r="H33" s="10">
        <v>20052751.5</v>
      </c>
      <c r="I33" s="10">
        <v>18914330</v>
      </c>
      <c r="J33" s="10">
        <v>18896187.18</v>
      </c>
      <c r="K33" s="10">
        <v>21074648.59</v>
      </c>
      <c r="L33" s="10">
        <v>23969648.59</v>
      </c>
      <c r="M33" s="10">
        <v>21122148.59</v>
      </c>
      <c r="N33" s="10">
        <v>19534648.59</v>
      </c>
      <c r="O33" s="10">
        <v>20824648.59</v>
      </c>
      <c r="P33" s="22">
        <v>29896958.620000001</v>
      </c>
    </row>
    <row r="34" spans="2:16" ht="15" customHeight="1" x14ac:dyDescent="0.25">
      <c r="B34" s="28" t="s">
        <v>51</v>
      </c>
      <c r="C34" s="29"/>
      <c r="D34" s="10">
        <v>0</v>
      </c>
      <c r="E34" s="10">
        <v>2253310</v>
      </c>
      <c r="F34" s="10">
        <v>-876590</v>
      </c>
      <c r="G34" s="10">
        <v>6330320</v>
      </c>
      <c r="H34" s="10">
        <v>531210</v>
      </c>
      <c r="I34" s="10">
        <v>4302810</v>
      </c>
      <c r="J34" s="10">
        <v>-207690</v>
      </c>
      <c r="K34" s="10">
        <v>-514280</v>
      </c>
      <c r="L34" s="10">
        <v>-4769080</v>
      </c>
      <c r="M34" s="10">
        <v>-2726480</v>
      </c>
      <c r="N34" s="10">
        <v>-874880</v>
      </c>
      <c r="O34" s="10">
        <v>-3112250</v>
      </c>
      <c r="P34" s="22">
        <v>-336400</v>
      </c>
    </row>
    <row r="35" spans="2:16" ht="15" customHeight="1" thickBot="1" x14ac:dyDescent="0.3">
      <c r="B35" s="30" t="s">
        <v>52</v>
      </c>
      <c r="C35" s="31"/>
      <c r="D35" s="23">
        <v>0</v>
      </c>
      <c r="E35" s="23">
        <v>2253310</v>
      </c>
      <c r="F35" s="23">
        <v>1376720</v>
      </c>
      <c r="G35" s="23">
        <v>7707040</v>
      </c>
      <c r="H35" s="23">
        <v>8238250</v>
      </c>
      <c r="I35" s="23">
        <v>12541060</v>
      </c>
      <c r="J35" s="23">
        <v>12333370</v>
      </c>
      <c r="K35" s="23">
        <v>11819090</v>
      </c>
      <c r="L35" s="23">
        <v>7050010</v>
      </c>
      <c r="M35" s="23">
        <v>4323530</v>
      </c>
      <c r="N35" s="23">
        <v>3448650</v>
      </c>
      <c r="O35" s="23">
        <v>336400</v>
      </c>
      <c r="P35" s="24">
        <v>0</v>
      </c>
    </row>
    <row r="36" spans="2:16" ht="15" customHeight="1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8" spans="2:16" ht="15" customHeight="1" thickBot="1" x14ac:dyDescent="0.3"/>
    <row r="39" spans="2:16" ht="15" customHeight="1" x14ac:dyDescent="0.25">
      <c r="B39" s="32" t="s">
        <v>2</v>
      </c>
      <c r="C39" s="33" t="s">
        <v>3</v>
      </c>
      <c r="D39" s="36" t="s">
        <v>53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7"/>
    </row>
    <row r="40" spans="2:16" ht="15" customHeight="1" x14ac:dyDescent="0.25">
      <c r="B40" s="4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2:16" ht="15" customHeight="1" x14ac:dyDescent="0.25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8"/>
    </row>
    <row r="42" spans="2:16" ht="15" customHeight="1" x14ac:dyDescent="0.25">
      <c r="B42" s="34"/>
      <c r="C42" s="35"/>
      <c r="D42" s="39" t="s">
        <v>5</v>
      </c>
      <c r="E42" s="39" t="s">
        <v>6</v>
      </c>
      <c r="F42" s="39"/>
      <c r="G42" s="39" t="s">
        <v>7</v>
      </c>
      <c r="H42" s="39"/>
      <c r="I42" s="39" t="s">
        <v>8</v>
      </c>
      <c r="J42" s="39"/>
      <c r="K42" s="39" t="s">
        <v>9</v>
      </c>
      <c r="L42" s="39"/>
      <c r="M42" s="39" t="s">
        <v>10</v>
      </c>
      <c r="N42" s="39"/>
      <c r="O42" s="39" t="s">
        <v>11</v>
      </c>
      <c r="P42" s="41"/>
    </row>
    <row r="43" spans="2:16" ht="15" customHeight="1" x14ac:dyDescent="0.25">
      <c r="B43" s="34"/>
      <c r="C43" s="35"/>
      <c r="D43" s="40"/>
      <c r="E43" s="2" t="s">
        <v>12</v>
      </c>
      <c r="F43" s="2" t="s">
        <v>13</v>
      </c>
      <c r="G43" s="2" t="s">
        <v>14</v>
      </c>
      <c r="H43" s="2" t="s">
        <v>15</v>
      </c>
      <c r="I43" s="2" t="s">
        <v>16</v>
      </c>
      <c r="J43" s="2" t="s">
        <v>17</v>
      </c>
      <c r="K43" s="2" t="s">
        <v>18</v>
      </c>
      <c r="L43" s="2" t="s">
        <v>19</v>
      </c>
      <c r="M43" s="2" t="s">
        <v>20</v>
      </c>
      <c r="N43" s="2" t="s">
        <v>21</v>
      </c>
      <c r="O43" s="2" t="s">
        <v>22</v>
      </c>
      <c r="P43" s="3" t="s">
        <v>23</v>
      </c>
    </row>
    <row r="44" spans="2:16" ht="15" customHeight="1" x14ac:dyDescent="0.25">
      <c r="B44" s="4" t="s">
        <v>24</v>
      </c>
      <c r="C44" s="5" t="s">
        <v>25</v>
      </c>
      <c r="D44" s="6">
        <f>SUM(E44:P44)</f>
        <v>28499000</v>
      </c>
      <c r="E44" s="6">
        <f>SUM(E45:E46)</f>
        <v>1950000</v>
      </c>
      <c r="F44" s="6">
        <f t="shared" ref="F44:P44" si="4">SUM(F45:F46)</f>
        <v>2230000</v>
      </c>
      <c r="G44" s="6">
        <f t="shared" si="4"/>
        <v>2050000</v>
      </c>
      <c r="H44" s="6">
        <f t="shared" si="4"/>
        <v>2070000</v>
      </c>
      <c r="I44" s="6">
        <f t="shared" si="4"/>
        <v>2140000</v>
      </c>
      <c r="J44" s="6">
        <f t="shared" si="4"/>
        <v>2180000</v>
      </c>
      <c r="K44" s="6">
        <f t="shared" si="4"/>
        <v>2170000</v>
      </c>
      <c r="L44" s="6">
        <f t="shared" si="4"/>
        <v>3070000</v>
      </c>
      <c r="M44" s="6">
        <f t="shared" si="4"/>
        <v>2280000</v>
      </c>
      <c r="N44" s="6">
        <f t="shared" si="4"/>
        <v>2300000</v>
      </c>
      <c r="O44" s="6">
        <f t="shared" si="4"/>
        <v>2370000</v>
      </c>
      <c r="P44" s="7">
        <f t="shared" si="4"/>
        <v>3689000</v>
      </c>
    </row>
    <row r="45" spans="2:16" ht="15" customHeight="1" x14ac:dyDescent="0.25">
      <c r="B45" s="8" t="s">
        <v>26</v>
      </c>
      <c r="C45" s="9" t="s">
        <v>27</v>
      </c>
      <c r="D45" s="10">
        <f t="shared" ref="D45:D50" si="5">SUM(E45:P45)</f>
        <v>27507000</v>
      </c>
      <c r="E45" s="11">
        <v>1920000</v>
      </c>
      <c r="F45" s="11">
        <v>1940000</v>
      </c>
      <c r="G45" s="11">
        <v>1940000</v>
      </c>
      <c r="H45" s="11">
        <v>2030000</v>
      </c>
      <c r="I45" s="11">
        <v>2080000</v>
      </c>
      <c r="J45" s="11">
        <v>2090000</v>
      </c>
      <c r="K45" s="11">
        <v>2140000</v>
      </c>
      <c r="L45" s="11">
        <v>3010000</v>
      </c>
      <c r="M45" s="11">
        <v>2220000</v>
      </c>
      <c r="N45" s="11">
        <v>2240000</v>
      </c>
      <c r="O45" s="11">
        <v>2270000</v>
      </c>
      <c r="P45" s="12">
        <v>3627000</v>
      </c>
    </row>
    <row r="46" spans="2:16" ht="15" customHeight="1" x14ac:dyDescent="0.25">
      <c r="B46" s="8" t="s">
        <v>30</v>
      </c>
      <c r="C46" s="9" t="s">
        <v>31</v>
      </c>
      <c r="D46" s="10">
        <f t="shared" si="5"/>
        <v>992000</v>
      </c>
      <c r="E46" s="11">
        <v>30000</v>
      </c>
      <c r="F46" s="11">
        <v>290000</v>
      </c>
      <c r="G46" s="11">
        <v>110000</v>
      </c>
      <c r="H46" s="11">
        <v>40000</v>
      </c>
      <c r="I46" s="11">
        <v>60000</v>
      </c>
      <c r="J46" s="11">
        <v>90000</v>
      </c>
      <c r="K46" s="11">
        <v>30000</v>
      </c>
      <c r="L46" s="11">
        <v>60000</v>
      </c>
      <c r="M46" s="11">
        <v>60000</v>
      </c>
      <c r="N46" s="11">
        <v>60000</v>
      </c>
      <c r="O46" s="11">
        <v>100000</v>
      </c>
      <c r="P46" s="12">
        <v>62000</v>
      </c>
    </row>
    <row r="47" spans="2:16" ht="15" customHeight="1" x14ac:dyDescent="0.25">
      <c r="B47" s="4" t="s">
        <v>32</v>
      </c>
      <c r="C47" s="5" t="s">
        <v>33</v>
      </c>
      <c r="D47" s="6">
        <f t="shared" si="5"/>
        <v>1000</v>
      </c>
      <c r="E47" s="13">
        <f>E48</f>
        <v>100</v>
      </c>
      <c r="F47" s="13">
        <f t="shared" ref="F47:P47" si="6">F48</f>
        <v>100</v>
      </c>
      <c r="G47" s="13">
        <f t="shared" si="6"/>
        <v>100</v>
      </c>
      <c r="H47" s="13">
        <f t="shared" si="6"/>
        <v>100</v>
      </c>
      <c r="I47" s="13">
        <f t="shared" si="6"/>
        <v>100</v>
      </c>
      <c r="J47" s="13">
        <f t="shared" si="6"/>
        <v>100</v>
      </c>
      <c r="K47" s="13">
        <f t="shared" si="6"/>
        <v>100</v>
      </c>
      <c r="L47" s="13">
        <f t="shared" si="6"/>
        <v>100</v>
      </c>
      <c r="M47" s="13">
        <f t="shared" si="6"/>
        <v>100</v>
      </c>
      <c r="N47" s="13">
        <f t="shared" si="6"/>
        <v>34</v>
      </c>
      <c r="O47" s="13">
        <f t="shared" si="6"/>
        <v>34</v>
      </c>
      <c r="P47" s="14">
        <f t="shared" si="6"/>
        <v>32</v>
      </c>
    </row>
    <row r="48" spans="2:16" ht="15" customHeight="1" x14ac:dyDescent="0.25">
      <c r="B48" s="8" t="s">
        <v>34</v>
      </c>
      <c r="C48" s="9" t="s">
        <v>35</v>
      </c>
      <c r="D48" s="10">
        <f t="shared" si="5"/>
        <v>1000</v>
      </c>
      <c r="E48" s="11">
        <v>100</v>
      </c>
      <c r="F48" s="11">
        <v>100</v>
      </c>
      <c r="G48" s="11">
        <v>100</v>
      </c>
      <c r="H48" s="11">
        <v>100</v>
      </c>
      <c r="I48" s="11">
        <v>100</v>
      </c>
      <c r="J48" s="11">
        <v>100</v>
      </c>
      <c r="K48" s="11">
        <v>100</v>
      </c>
      <c r="L48" s="11">
        <v>100</v>
      </c>
      <c r="M48" s="11">
        <v>100</v>
      </c>
      <c r="N48" s="11">
        <v>34</v>
      </c>
      <c r="O48" s="11">
        <v>34</v>
      </c>
      <c r="P48" s="12">
        <v>32</v>
      </c>
    </row>
    <row r="49" spans="2:16" ht="15" customHeight="1" x14ac:dyDescent="0.25">
      <c r="B49" s="4" t="s">
        <v>43</v>
      </c>
      <c r="C49" s="5" t="s">
        <v>44</v>
      </c>
      <c r="D49" s="6">
        <f t="shared" si="5"/>
        <v>15000000</v>
      </c>
      <c r="E49" s="13">
        <v>1250000</v>
      </c>
      <c r="F49" s="13">
        <v>1250000</v>
      </c>
      <c r="G49" s="13">
        <v>1250000</v>
      </c>
      <c r="H49" s="13">
        <v>1250000</v>
      </c>
      <c r="I49" s="13">
        <v>1250000</v>
      </c>
      <c r="J49" s="13">
        <v>1250000</v>
      </c>
      <c r="K49" s="13">
        <v>1250000</v>
      </c>
      <c r="L49" s="13">
        <v>1250000</v>
      </c>
      <c r="M49" s="13">
        <v>1250000</v>
      </c>
      <c r="N49" s="13">
        <v>1250000</v>
      </c>
      <c r="O49" s="13">
        <v>1250000</v>
      </c>
      <c r="P49" s="14">
        <v>1250000</v>
      </c>
    </row>
    <row r="50" spans="2:16" ht="15" customHeight="1" x14ac:dyDescent="0.25">
      <c r="B50" s="15"/>
      <c r="C50" s="16" t="s">
        <v>45</v>
      </c>
      <c r="D50" s="17">
        <f t="shared" si="5"/>
        <v>43500000</v>
      </c>
      <c r="E50" s="17">
        <f t="shared" ref="E50:P50" si="7">E44+E47+E49</f>
        <v>3200100</v>
      </c>
      <c r="F50" s="17">
        <f t="shared" si="7"/>
        <v>3480100</v>
      </c>
      <c r="G50" s="17">
        <f t="shared" si="7"/>
        <v>3300100</v>
      </c>
      <c r="H50" s="17">
        <f t="shared" si="7"/>
        <v>3320100</v>
      </c>
      <c r="I50" s="17">
        <f t="shared" si="7"/>
        <v>3390100</v>
      </c>
      <c r="J50" s="17">
        <f t="shared" si="7"/>
        <v>3430100</v>
      </c>
      <c r="K50" s="17">
        <f t="shared" si="7"/>
        <v>3420100</v>
      </c>
      <c r="L50" s="17">
        <f t="shared" si="7"/>
        <v>4320100</v>
      </c>
      <c r="M50" s="17">
        <f t="shared" si="7"/>
        <v>3530100</v>
      </c>
      <c r="N50" s="17">
        <f t="shared" si="7"/>
        <v>3550034</v>
      </c>
      <c r="O50" s="17">
        <f t="shared" si="7"/>
        <v>3620034</v>
      </c>
      <c r="P50" s="18">
        <f t="shared" si="7"/>
        <v>4939032</v>
      </c>
    </row>
    <row r="51" spans="2:16" ht="15" customHeight="1" thickBot="1" x14ac:dyDescent="0.3">
      <c r="B51" s="19"/>
      <c r="C51" s="20" t="s">
        <v>46</v>
      </c>
      <c r="D51" s="21"/>
      <c r="E51" s="42">
        <f>E50+F50</f>
        <v>6680200</v>
      </c>
      <c r="F51" s="42"/>
      <c r="G51" s="42">
        <f>G50+H50</f>
        <v>6620200</v>
      </c>
      <c r="H51" s="42"/>
      <c r="I51" s="42">
        <f>I50+J50</f>
        <v>6820200</v>
      </c>
      <c r="J51" s="42"/>
      <c r="K51" s="42">
        <f>K50+L50</f>
        <v>7740200</v>
      </c>
      <c r="L51" s="42"/>
      <c r="M51" s="42">
        <f>M50+N50</f>
        <v>7080134</v>
      </c>
      <c r="N51" s="42"/>
      <c r="O51" s="42">
        <f>O50+P50</f>
        <v>8559066</v>
      </c>
      <c r="P51" s="43"/>
    </row>
    <row r="53" spans="2:16" ht="15" customHeight="1" thickBot="1" x14ac:dyDescent="0.3"/>
    <row r="54" spans="2:16" ht="15" customHeight="1" x14ac:dyDescent="0.25">
      <c r="B54" s="32" t="s">
        <v>3</v>
      </c>
      <c r="C54" s="33"/>
      <c r="D54" s="36" t="s">
        <v>54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7"/>
    </row>
    <row r="55" spans="2:16" ht="15" customHeight="1" x14ac:dyDescent="0.25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8"/>
    </row>
    <row r="56" spans="2:16" ht="15" customHeight="1" x14ac:dyDescent="0.25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8"/>
    </row>
    <row r="57" spans="2:16" ht="15" customHeight="1" x14ac:dyDescent="0.25">
      <c r="B57" s="34"/>
      <c r="C57" s="35"/>
      <c r="D57" s="39" t="s">
        <v>48</v>
      </c>
      <c r="E57" s="39" t="s">
        <v>6</v>
      </c>
      <c r="F57" s="39"/>
      <c r="G57" s="39" t="s">
        <v>7</v>
      </c>
      <c r="H57" s="39"/>
      <c r="I57" s="39" t="s">
        <v>8</v>
      </c>
      <c r="J57" s="39"/>
      <c r="K57" s="39" t="s">
        <v>9</v>
      </c>
      <c r="L57" s="39"/>
      <c r="M57" s="39" t="s">
        <v>10</v>
      </c>
      <c r="N57" s="39"/>
      <c r="O57" s="39" t="s">
        <v>11</v>
      </c>
      <c r="P57" s="41"/>
    </row>
    <row r="58" spans="2:16" ht="15" customHeight="1" x14ac:dyDescent="0.25">
      <c r="B58" s="34"/>
      <c r="C58" s="35"/>
      <c r="D58" s="40"/>
      <c r="E58" s="2" t="s">
        <v>12</v>
      </c>
      <c r="F58" s="2" t="s">
        <v>13</v>
      </c>
      <c r="G58" s="2" t="s">
        <v>14</v>
      </c>
      <c r="H58" s="2" t="s">
        <v>15</v>
      </c>
      <c r="I58" s="2" t="s">
        <v>16</v>
      </c>
      <c r="J58" s="2" t="s">
        <v>17</v>
      </c>
      <c r="K58" s="2" t="s">
        <v>18</v>
      </c>
      <c r="L58" s="2" t="s">
        <v>19</v>
      </c>
      <c r="M58" s="2" t="s">
        <v>20</v>
      </c>
      <c r="N58" s="2" t="s">
        <v>21</v>
      </c>
      <c r="O58" s="2" t="s">
        <v>22</v>
      </c>
      <c r="P58" s="3" t="s">
        <v>23</v>
      </c>
    </row>
    <row r="59" spans="2:16" ht="15" customHeight="1" x14ac:dyDescent="0.25">
      <c r="B59" s="28" t="s">
        <v>49</v>
      </c>
      <c r="C59" s="29"/>
      <c r="D59" s="10">
        <f t="shared" ref="D59:D60" si="8">SUM(E59:P59)</f>
        <v>43500000</v>
      </c>
      <c r="E59" s="10">
        <v>5561700</v>
      </c>
      <c r="F59" s="10">
        <v>3891700</v>
      </c>
      <c r="G59" s="10">
        <v>4061700</v>
      </c>
      <c r="H59" s="10">
        <v>3161700</v>
      </c>
      <c r="I59" s="10">
        <v>2371700</v>
      </c>
      <c r="J59" s="10">
        <v>2841700</v>
      </c>
      <c r="K59" s="10">
        <v>3791700</v>
      </c>
      <c r="L59" s="10">
        <v>3221700</v>
      </c>
      <c r="M59" s="10">
        <v>3211700</v>
      </c>
      <c r="N59" s="10">
        <v>4601700</v>
      </c>
      <c r="O59" s="10">
        <v>2901700</v>
      </c>
      <c r="P59" s="22">
        <v>3881300</v>
      </c>
    </row>
    <row r="60" spans="2:16" ht="15" customHeight="1" x14ac:dyDescent="0.25">
      <c r="B60" s="28" t="s">
        <v>50</v>
      </c>
      <c r="C60" s="29"/>
      <c r="D60" s="10">
        <f t="shared" si="8"/>
        <v>43500000</v>
      </c>
      <c r="E60" s="10">
        <f>E50</f>
        <v>3200100</v>
      </c>
      <c r="F60" s="10">
        <f t="shared" ref="F60:P60" si="9">F50</f>
        <v>3480100</v>
      </c>
      <c r="G60" s="10">
        <f t="shared" si="9"/>
        <v>3300100</v>
      </c>
      <c r="H60" s="10">
        <f t="shared" si="9"/>
        <v>3320100</v>
      </c>
      <c r="I60" s="10">
        <f t="shared" si="9"/>
        <v>3390100</v>
      </c>
      <c r="J60" s="10">
        <f t="shared" si="9"/>
        <v>3430100</v>
      </c>
      <c r="K60" s="10">
        <f t="shared" si="9"/>
        <v>3420100</v>
      </c>
      <c r="L60" s="10">
        <f t="shared" si="9"/>
        <v>4320100</v>
      </c>
      <c r="M60" s="10">
        <f t="shared" si="9"/>
        <v>3530100</v>
      </c>
      <c r="N60" s="10">
        <f t="shared" si="9"/>
        <v>3550034</v>
      </c>
      <c r="O60" s="10">
        <f t="shared" si="9"/>
        <v>3620034</v>
      </c>
      <c r="P60" s="22">
        <f t="shared" si="9"/>
        <v>4939032</v>
      </c>
    </row>
    <row r="61" spans="2:16" ht="15" customHeight="1" x14ac:dyDescent="0.25">
      <c r="B61" s="28" t="s">
        <v>51</v>
      </c>
      <c r="C61" s="29"/>
      <c r="D61" s="10">
        <v>0</v>
      </c>
      <c r="E61" s="10">
        <f>E59-E60</f>
        <v>2361600</v>
      </c>
      <c r="F61" s="10">
        <f t="shared" ref="F61:P61" si="10">F59-F60</f>
        <v>411600</v>
      </c>
      <c r="G61" s="10">
        <f t="shared" si="10"/>
        <v>761600</v>
      </c>
      <c r="H61" s="10">
        <f t="shared" si="10"/>
        <v>-158400</v>
      </c>
      <c r="I61" s="10">
        <f t="shared" si="10"/>
        <v>-1018400</v>
      </c>
      <c r="J61" s="10">
        <f t="shared" si="10"/>
        <v>-588400</v>
      </c>
      <c r="K61" s="10">
        <f t="shared" si="10"/>
        <v>371600</v>
      </c>
      <c r="L61" s="10">
        <f t="shared" si="10"/>
        <v>-1098400</v>
      </c>
      <c r="M61" s="10">
        <f t="shared" si="10"/>
        <v>-318400</v>
      </c>
      <c r="N61" s="10">
        <f t="shared" si="10"/>
        <v>1051666</v>
      </c>
      <c r="O61" s="10">
        <f t="shared" si="10"/>
        <v>-718334</v>
      </c>
      <c r="P61" s="22">
        <f t="shared" si="10"/>
        <v>-1057732</v>
      </c>
    </row>
    <row r="62" spans="2:16" ht="15" customHeight="1" thickBot="1" x14ac:dyDescent="0.3">
      <c r="B62" s="30" t="s">
        <v>52</v>
      </c>
      <c r="C62" s="31"/>
      <c r="D62" s="23">
        <v>0</v>
      </c>
      <c r="E62" s="23">
        <f>E61</f>
        <v>2361600</v>
      </c>
      <c r="F62" s="23">
        <f>E62+F61</f>
        <v>2773200</v>
      </c>
      <c r="G62" s="23">
        <f t="shared" ref="G62:P62" si="11">F62+G61</f>
        <v>3534800</v>
      </c>
      <c r="H62" s="23">
        <f t="shared" si="11"/>
        <v>3376400</v>
      </c>
      <c r="I62" s="23">
        <f t="shared" si="11"/>
        <v>2358000</v>
      </c>
      <c r="J62" s="23">
        <f t="shared" si="11"/>
        <v>1769600</v>
      </c>
      <c r="K62" s="23">
        <f t="shared" si="11"/>
        <v>2141200</v>
      </c>
      <c r="L62" s="23">
        <f t="shared" si="11"/>
        <v>1042800</v>
      </c>
      <c r="M62" s="23">
        <f t="shared" si="11"/>
        <v>724400</v>
      </c>
      <c r="N62" s="23">
        <f t="shared" si="11"/>
        <v>1776066</v>
      </c>
      <c r="O62" s="23">
        <f t="shared" si="11"/>
        <v>1057732</v>
      </c>
      <c r="P62" s="24">
        <f t="shared" si="11"/>
        <v>0</v>
      </c>
    </row>
    <row r="69" spans="2:16" ht="15" customHeight="1" x14ac:dyDescent="0.25">
      <c r="B69" s="27" t="s">
        <v>55</v>
      </c>
      <c r="C69" s="27"/>
      <c r="D69" s="27"/>
      <c r="E69" s="27"/>
      <c r="F69" s="27" t="s">
        <v>56</v>
      </c>
      <c r="G69" s="27"/>
      <c r="H69" s="27"/>
      <c r="I69" s="27"/>
      <c r="J69" s="27"/>
      <c r="K69" s="27" t="s">
        <v>57</v>
      </c>
      <c r="L69" s="27"/>
      <c r="M69" s="27"/>
      <c r="N69" s="27"/>
      <c r="O69" s="27"/>
      <c r="P69" s="27"/>
    </row>
    <row r="70" spans="2:16" ht="15" customHeight="1" x14ac:dyDescent="0.25">
      <c r="B70" s="27" t="s">
        <v>58</v>
      </c>
      <c r="C70" s="27"/>
      <c r="D70" s="27"/>
      <c r="E70" s="27"/>
      <c r="F70" s="27" t="s">
        <v>59</v>
      </c>
      <c r="G70" s="27"/>
      <c r="H70" s="27"/>
      <c r="I70" s="27"/>
      <c r="J70" s="27"/>
      <c r="K70" s="27" t="s">
        <v>60</v>
      </c>
      <c r="L70" s="27"/>
      <c r="M70" s="27"/>
      <c r="N70" s="27"/>
      <c r="O70" s="27"/>
      <c r="P70" s="27"/>
    </row>
  </sheetData>
  <mergeCells count="67">
    <mergeCell ref="B2:P2"/>
    <mergeCell ref="B3:P3"/>
    <mergeCell ref="B7:B11"/>
    <mergeCell ref="C7:C11"/>
    <mergeCell ref="D7:P9"/>
    <mergeCell ref="D10:D11"/>
    <mergeCell ref="E10:F10"/>
    <mergeCell ref="G10:H10"/>
    <mergeCell ref="I10:J10"/>
    <mergeCell ref="K10:L10"/>
    <mergeCell ref="M10:N10"/>
    <mergeCell ref="O10:P10"/>
    <mergeCell ref="B4:P4"/>
    <mergeCell ref="O24:P24"/>
    <mergeCell ref="B27:C31"/>
    <mergeCell ref="D27:P29"/>
    <mergeCell ref="D30:D31"/>
    <mergeCell ref="E30:F30"/>
    <mergeCell ref="G30:H30"/>
    <mergeCell ref="I30:J30"/>
    <mergeCell ref="K30:L30"/>
    <mergeCell ref="M30:N30"/>
    <mergeCell ref="O30:P30"/>
    <mergeCell ref="E24:F24"/>
    <mergeCell ref="G24:H24"/>
    <mergeCell ref="I24:J24"/>
    <mergeCell ref="K24:L24"/>
    <mergeCell ref="M24:N24"/>
    <mergeCell ref="B32:C32"/>
    <mergeCell ref="B33:C33"/>
    <mergeCell ref="B34:C34"/>
    <mergeCell ref="B35:C35"/>
    <mergeCell ref="B39:B43"/>
    <mergeCell ref="C39:C43"/>
    <mergeCell ref="O51:P51"/>
    <mergeCell ref="D39:P41"/>
    <mergeCell ref="D42:D43"/>
    <mergeCell ref="E42:F42"/>
    <mergeCell ref="G42:H42"/>
    <mergeCell ref="I42:J42"/>
    <mergeCell ref="K42:L42"/>
    <mergeCell ref="M42:N42"/>
    <mergeCell ref="O42:P42"/>
    <mergeCell ref="E51:F51"/>
    <mergeCell ref="G51:H51"/>
    <mergeCell ref="I51:J51"/>
    <mergeCell ref="K51:L51"/>
    <mergeCell ref="M51:N51"/>
    <mergeCell ref="B54:C58"/>
    <mergeCell ref="D54:P56"/>
    <mergeCell ref="D57:D58"/>
    <mergeCell ref="E57:F57"/>
    <mergeCell ref="G57:H57"/>
    <mergeCell ref="I57:J57"/>
    <mergeCell ref="K57:L57"/>
    <mergeCell ref="M57:N57"/>
    <mergeCell ref="O57:P57"/>
    <mergeCell ref="K69:P69"/>
    <mergeCell ref="B70:E70"/>
    <mergeCell ref="F70:J70"/>
    <mergeCell ref="K70:P70"/>
    <mergeCell ref="B59:C59"/>
    <mergeCell ref="B60:C60"/>
    <mergeCell ref="B61:C61"/>
    <mergeCell ref="B62:C62"/>
    <mergeCell ref="B69:E69"/>
    <mergeCell ref="F69:J69"/>
  </mergeCells>
  <conditionalFormatting sqref="D44:P49">
    <cfRule type="cellIs" dxfId="4" priority="5" operator="lessThan">
      <formula>0</formula>
    </cfRule>
  </conditionalFormatting>
  <conditionalFormatting sqref="D12:P12 D16:P16 D13:D15 D17:D22">
    <cfRule type="cellIs" dxfId="3" priority="4" operator="lessThan">
      <formula>0</formula>
    </cfRule>
  </conditionalFormatting>
  <conditionalFormatting sqref="E13:P15">
    <cfRule type="cellIs" dxfId="2" priority="3" operator="lessThan">
      <formula>0</formula>
    </cfRule>
  </conditionalFormatting>
  <conditionalFormatting sqref="E17:P21">
    <cfRule type="cellIs" dxfId="1" priority="2" operator="lessThan">
      <formula>0</formula>
    </cfRule>
  </conditionalFormatting>
  <conditionalFormatting sqref="E22:P22">
    <cfRule type="cellIs" dxfId="0" priority="1" operator="lessThan">
      <formula>0</formula>
    </cfRule>
  </conditionalFormatting>
  <pageMargins left="0.51181102362204722" right="0.51181102362204722" top="0.39370078740157483" bottom="0.19685039370078741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2019-09-18T18:25:55Z</cp:lastPrinted>
  <dcterms:created xsi:type="dcterms:W3CDTF">2019-01-15T18:22:38Z</dcterms:created>
  <dcterms:modified xsi:type="dcterms:W3CDTF">2019-09-18T18:26:04Z</dcterms:modified>
</cp:coreProperties>
</file>