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Metas de Arrecadação\Programação Financeira - 2019\1º Bimestre\"/>
    </mc:Choice>
  </mc:AlternateContent>
  <bookViews>
    <workbookView xWindow="0" yWindow="0" windowWidth="24000" windowHeight="97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G68" i="1"/>
  <c r="D67" i="1"/>
  <c r="D66" i="1"/>
  <c r="D65" i="1"/>
  <c r="D64" i="1"/>
  <c r="P63" i="1"/>
  <c r="P68" i="1" s="1"/>
  <c r="O63" i="1"/>
  <c r="O68" i="1" s="1"/>
  <c r="N63" i="1"/>
  <c r="N68" i="1" s="1"/>
  <c r="M63" i="1"/>
  <c r="M68" i="1" s="1"/>
  <c r="M69" i="1" s="1"/>
  <c r="L63" i="1"/>
  <c r="L68" i="1" s="1"/>
  <c r="K63" i="1"/>
  <c r="J63" i="1"/>
  <c r="J68" i="1" s="1"/>
  <c r="I63" i="1"/>
  <c r="I68" i="1" s="1"/>
  <c r="I69" i="1" s="1"/>
  <c r="H63" i="1"/>
  <c r="H68" i="1" s="1"/>
  <c r="G63" i="1"/>
  <c r="F63" i="1"/>
  <c r="F68" i="1" s="1"/>
  <c r="E63" i="1"/>
  <c r="E68" i="1" s="1"/>
  <c r="D63" i="1"/>
  <c r="D55" i="1"/>
  <c r="D54" i="1"/>
  <c r="D53" i="1"/>
  <c r="D52" i="1"/>
  <c r="D51" i="1"/>
  <c r="D50" i="1"/>
  <c r="D49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P9" i="1"/>
  <c r="O9" i="1"/>
  <c r="O56" i="1" s="1"/>
  <c r="N9" i="1"/>
  <c r="N56" i="1" s="1"/>
  <c r="M9" i="1"/>
  <c r="L9" i="1"/>
  <c r="K9" i="1"/>
  <c r="K56" i="1" s="1"/>
  <c r="J9" i="1"/>
  <c r="J56" i="1" s="1"/>
  <c r="I9" i="1"/>
  <c r="H9" i="1"/>
  <c r="G9" i="1"/>
  <c r="F9" i="1"/>
  <c r="F56" i="1" s="1"/>
  <c r="E9" i="1"/>
  <c r="D47" i="1" l="1"/>
  <c r="G56" i="1"/>
  <c r="H56" i="1"/>
  <c r="G57" i="1" s="1"/>
  <c r="L56" i="1"/>
  <c r="K57" i="1" s="1"/>
  <c r="P56" i="1"/>
  <c r="E56" i="1"/>
  <c r="E57" i="1" s="1"/>
  <c r="I56" i="1"/>
  <c r="I57" i="1" s="1"/>
  <c r="M56" i="1"/>
  <c r="M57" i="1" s="1"/>
  <c r="E69" i="1"/>
  <c r="D68" i="1"/>
  <c r="G69" i="1"/>
  <c r="K69" i="1"/>
  <c r="O57" i="1"/>
  <c r="O69" i="1"/>
  <c r="D9" i="1"/>
  <c r="D56" i="1" l="1"/>
</calcChain>
</file>

<file path=xl/sharedStrings.xml><?xml version="1.0" encoding="utf-8"?>
<sst xmlns="http://schemas.openxmlformats.org/spreadsheetml/2006/main" count="161" uniqueCount="133">
  <si>
    <t>PREFEITURA MUNICIPAL DE FARROUPILHA - RS</t>
  </si>
  <si>
    <t>ANEXO I - DEMONSTRATIVO DO DESDOBRAMENTO DA PREVISÃO DA RECEITA EM METAS BIMESTRAIS DE ARRECADAÇÃO (LRF, ART. 13)</t>
  </si>
  <si>
    <t>CÓDIGO</t>
  </si>
  <si>
    <t>TÍTULOS</t>
  </si>
  <si>
    <t>METAS BIMESTRAIS DE ARRECADAÇÃO - 2019
(EXCETO FPS)</t>
  </si>
  <si>
    <t>VALOR
ARRECADADO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</si>
  <si>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</si>
  <si>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</si>
  <si>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</si>
  <si>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</si>
  <si>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</si>
  <si>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</si>
  <si>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</si>
  <si>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</si>
  <si>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</si>
  <si>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</si>
  <si>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</si>
  <si>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</si>
  <si>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</si>
  <si>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</si>
  <si>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</si>
  <si>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</si>
  <si>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</si>
  <si>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</si>
  <si>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1.0.0.0.00.0.0.00.00.00</t>
  </si>
  <si>
    <t>RECEITAS CORRENTES</t>
  </si>
  <si>
    <t>1.1.1.0.00.0.0.00.00.00</t>
  </si>
  <si>
    <t>IMPOSTOS</t>
  </si>
  <si>
    <t>1.1.2.0.00.0.0.00.00.00</t>
  </si>
  <si>
    <t>TAXAS</t>
  </si>
  <si>
    <t>1.1.3.0.00.0.0.00.00.00</t>
  </si>
  <si>
    <t>CONTRIBUIÇÃO DE MELHORIA</t>
  </si>
  <si>
    <t>1.2.4.0.00.0.0.00.00.00</t>
  </si>
  <si>
    <t>CONTRIB. CUSTEIO SERV. ILUM. PÚBL.</t>
  </si>
  <si>
    <t>1.3.1.0.00.0.0.00.00.00</t>
  </si>
  <si>
    <t>EXPL. PATRIM. IMOBIL. DO ESTADO</t>
  </si>
  <si>
    <t>1.3.2.0.00.0.0.00.00.00</t>
  </si>
  <si>
    <t>VALORES MOBILIÁRIOS</t>
  </si>
  <si>
    <t>1.3.2.1.00.1.0.00.00.00</t>
  </si>
  <si>
    <t xml:space="preserve">     REMUN. DEPÓSITOS BANCÁRIOS</t>
  </si>
  <si>
    <t xml:space="preserve">     OUTROS VALORES MOBILIÁRIOS</t>
  </si>
  <si>
    <t>1.3.3.0.00.0.0.00.00.00</t>
  </si>
  <si>
    <t>DELEG. SERV. PÚBL. CONC. PERM.</t>
  </si>
  <si>
    <t>1.3.6.0.00.0.0.00.00.00</t>
  </si>
  <si>
    <t>CESSÃO DE DIREITOS</t>
  </si>
  <si>
    <t>1.6.0.0.00.0.0.00.00.00</t>
  </si>
  <si>
    <t>RECEITA DE SERVIÇOS</t>
  </si>
  <si>
    <t>1.7.1.8.01.2.0.00.00.00</t>
  </si>
  <si>
    <t>COTA-PARTE DO FPM - COTA MENSAL</t>
  </si>
  <si>
    <t>1.7.1.8.01.3.0.00.00.00</t>
  </si>
  <si>
    <t>COTA-PARTE DO FPM - DEZEMBRO</t>
  </si>
  <si>
    <t>1.7.1.8.01.4.0.00.00.00</t>
  </si>
  <si>
    <t>COTA-PARTE DO FPM - JULHO</t>
  </si>
  <si>
    <t>1.7.1.8.01.5.0.00.00.00</t>
  </si>
  <si>
    <t>COTA-PARTE DO ITR</t>
  </si>
  <si>
    <t>1.7.1.8.02.0.0.00.00.00</t>
  </si>
  <si>
    <t>TRANSF. COMP. FIN. EXPL. REC. NAT.</t>
  </si>
  <si>
    <t>1.7.1.8.03.0.0.00.00.00</t>
  </si>
  <si>
    <t>TRANSF. REC. SUS - FUNDO A FUNDO</t>
  </si>
  <si>
    <t>1.7.1.8.05.0.0.00.00.00</t>
  </si>
  <si>
    <t>TRANSF. REC. FNDE - FUNDO A FUNDO</t>
  </si>
  <si>
    <t>1.7.1.8.06.0.0.00.00.00</t>
  </si>
  <si>
    <t>TRANSF. FINANC. LC Nº 87/96</t>
  </si>
  <si>
    <t>1.7.1.8.10.0.0.00.00.00</t>
  </si>
  <si>
    <t>TRANSF. CONVÊNIOS DA UNIÃO</t>
  </si>
  <si>
    <t>1.7.1.8.12.0.0.00.00.00</t>
  </si>
  <si>
    <t>TRANSF. REC. FNAS - FUNDO A FUNDO</t>
  </si>
  <si>
    <t>1.7.1.8.99.0.0.00.00.00</t>
  </si>
  <si>
    <t>OUTRAS TRANSFERÊNCIAS DA UNIÃO</t>
  </si>
  <si>
    <t>1.7.2.8.01.1.0.00.00.00</t>
  </si>
  <si>
    <t>COTA-PARTE DO ICMS</t>
  </si>
  <si>
    <t>1.7.2.8.01.2.0.00.00.00</t>
  </si>
  <si>
    <t>COTA-PARTE DO IPVA</t>
  </si>
  <si>
    <t>1.7.2.8.01.3.0.00.00.00</t>
  </si>
  <si>
    <t>COTA-PARTE DO IPI EXPORTAÇÃO</t>
  </si>
  <si>
    <t>1.7.2.8.01.4.0.00.00.00</t>
  </si>
  <si>
    <t>COTA-PARTE DA CIDE</t>
  </si>
  <si>
    <t>1.7.2.8.01.5.0.00.00.00</t>
  </si>
  <si>
    <t>OUTRAS PART. REC. DOS ESTADOS</t>
  </si>
  <si>
    <t>1.7.2.8.03.0.0.00.00.00</t>
  </si>
  <si>
    <t>TRANSF. ESTADO PROG. SAÚDE</t>
  </si>
  <si>
    <t>1.7.2.8.10.0.0.00.00.00</t>
  </si>
  <si>
    <t>TRANSF. CONVÊNIOS DOS ESTADOS</t>
  </si>
  <si>
    <t>1.7.2.8.99.0.0.00.00.00</t>
  </si>
  <si>
    <t>OUTRAS TRANSFERÊNCIAS DO ESTADO</t>
  </si>
  <si>
    <t>1.7.3.0.00.0.0.00.00.00</t>
  </si>
  <si>
    <t>TRANSFERÊNCIAS DOS MUNICÍPIOS</t>
  </si>
  <si>
    <t>1.7.4.0.00.0.0.00.00.00</t>
  </si>
  <si>
    <t>TRANSFERÊNCIAS DE INST. PRIVADAS</t>
  </si>
  <si>
    <t>1.7.5.0.00.0.0.00.00.00</t>
  </si>
  <si>
    <t>TRANSF. OUTRAS INST. PÚBLICAS</t>
  </si>
  <si>
    <t>1.7.7.0.00.0.0.00.00.00</t>
  </si>
  <si>
    <t>TRANSFERÊNCIAS DE PESSOAS FÍSICAS</t>
  </si>
  <si>
    <t>1.7.8.0.00.0.0.00.00.00</t>
  </si>
  <si>
    <t>TRANSF. PROV. DEPÓS. NÃO IDENT.</t>
  </si>
  <si>
    <t>1.9.1.0.00.0.0.00.00.00</t>
  </si>
  <si>
    <t>MULTAS ADM, CONTR. E JUDICIAIS</t>
  </si>
  <si>
    <t>1.9.2.0.00.0.0.00.00.00</t>
  </si>
  <si>
    <t>INDENIZ, RESTIT. E RESSARCIMENTOS</t>
  </si>
  <si>
    <t>2.0.0.0.00.0.0.00.00.00</t>
  </si>
  <si>
    <t>RECEITAS DE CAPITAL</t>
  </si>
  <si>
    <t>2.1.0.0.00.0.0.00.00.00</t>
  </si>
  <si>
    <t>OPERAÇÕES DE CRÉDITO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</si>
  <si>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</si>
  <si>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</si>
  <si>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</si>
  <si>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</si>
  <si>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</si>
  <si>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</si>
  <si>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2.4.1.0.00.0.0.00.00.00</t>
  </si>
  <si>
    <t>TRANSFERÊNCIAS DA UNIÃO</t>
  </si>
  <si>
    <t>2.4.2.0.00.0.0.00.00.00</t>
  </si>
  <si>
    <t>TRANSFERÊNCIAS DO ESTADO</t>
  </si>
  <si>
    <t>2.9.0.0.00.0.0.00.00.00</t>
  </si>
  <si>
    <t>OUTRAS RECEITAS DE CAPITAL</t>
  </si>
  <si>
    <t>9.0.0.0.00.0.0.00.00.00</t>
  </si>
  <si>
    <t>DEDUÇÕES DA RECEITA</t>
  </si>
  <si>
    <t>TOTAL</t>
  </si>
  <si>
    <t>TOTAL DO BIMESTRE</t>
  </si>
  <si>
    <t>METAS BIMESTRAIS DE ARRECADAÇÃO - 2019
FUNDO DE PREVIDÊNCIA SOCIAL</t>
  </si>
  <si>
    <t>1.2.1.0.00.0.0.00.00.00</t>
  </si>
  <si>
    <t>CONTRIBUIÇÕES SOCIAIS</t>
  </si>
  <si>
    <t>1.9.9.0.00.0.0.00.00.00</t>
  </si>
  <si>
    <t>DEMAIS RECEITAS CORRENTES</t>
  </si>
  <si>
    <t>7.2.1.0.00.0.0.00.00.00</t>
  </si>
  <si>
    <t>CONTRIB. SOCIAIS INTRA-ORÇAM.</t>
  </si>
  <si>
    <t>Claiton Gonçalves</t>
  </si>
  <si>
    <t>Benami Spilki</t>
  </si>
  <si>
    <t>Gilmar Paulus</t>
  </si>
  <si>
    <t>Prefeito Municipal</t>
  </si>
  <si>
    <t>Secretário Municipal de Finanças</t>
  </si>
  <si>
    <t>Chefe da Contabilidade-CRC RS nº 077452/O-5</t>
  </si>
  <si>
    <t>1º BIMESTRE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</si>
</sst>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3" fontId="7" fillId="0" borderId="5" xfId="0" applyNumberFormat="1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8" fillId="0" borderId="5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43" fontId="7" fillId="0" borderId="6" xfId="1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2" borderId="5" xfId="0" applyNumberFormat="1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3" fontId="7" fillId="2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/>
    </xf>
    <xf numFmtId="43" fontId="7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tabSelected="1" zoomScaleNormal="100" workbookViewId="0">
      <selection activeCell="E11" sqref="E11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1" spans="2:16" ht="18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8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8" x14ac:dyDescent="0.25">
      <c r="B3" s="25" t="s">
        <v>132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" customHeight="1" thickBot="1" x14ac:dyDescent="0.3"/>
    <row r="5" spans="2:16" ht="15" customHeight="1" x14ac:dyDescent="0.25">
      <c r="B5" s="26" t="s">
        <v>2</v>
      </c>
      <c r="C5" s="28" t="s">
        <v>3</v>
      </c>
      <c r="D5" s="30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1"/>
    </row>
    <row r="6" spans="2:16" ht="15" customHeight="1" x14ac:dyDescent="0.25">
      <c r="B6" s="2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2"/>
    </row>
    <row r="7" spans="2:16" ht="15" customHeight="1" x14ac:dyDescent="0.25">
      <c r="B7" s="27"/>
      <c r="C7" s="29"/>
      <c r="D7" s="33" t="s">
        <v>5</v>
      </c>
      <c r="E7" s="33" t="s">
        <v>6</v>
      </c>
      <c r="F7" s="33"/>
      <c r="G7" s="33" t="s">
        <v>7</v>
      </c>
      <c r="H7" s="33"/>
      <c r="I7" s="33" t="s">
        <v>8</v>
      </c>
      <c r="J7" s="33"/>
      <c r="K7" s="33" t="s">
        <v>9</v>
      </c>
      <c r="L7" s="33"/>
      <c r="M7" s="33" t="s">
        <v>10</v>
      </c>
      <c r="N7" s="33"/>
      <c r="O7" s="33" t="s">
        <v>11</v>
      </c>
      <c r="P7" s="35"/>
    </row>
    <row r="8" spans="2:16" ht="15" customHeight="1" x14ac:dyDescent="0.25">
      <c r="B8" s="27"/>
      <c r="C8" s="29"/>
      <c r="D8" s="34"/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3" t="s">
        <v>23</v>
      </c>
    </row>
    <row r="9" spans="2:16" s="8" customFormat="1" ht="15" customHeight="1" x14ac:dyDescent="0.25">
      <c r="B9" s="4" t="s">
        <v>24</v>
      </c>
      <c r="C9" s="5" t="s">
        <v>25</v>
      </c>
      <c r="D9" s="6">
        <f>SUM(E9:P9)</f>
        <v>241114950</v>
      </c>
      <c r="E9" s="6">
        <f t="shared" ref="E9:P9" si="0">SUM(E10:E46)-E16-E17</f>
        <v>19516790</v>
      </c>
      <c r="F9" s="6">
        <f t="shared" si="0"/>
        <v>16682590</v>
      </c>
      <c r="G9" s="6">
        <f t="shared" si="0"/>
        <v>27760490</v>
      </c>
      <c r="H9" s="6">
        <f t="shared" si="0"/>
        <v>21027190</v>
      </c>
      <c r="I9" s="6">
        <f t="shared" si="0"/>
        <v>24925490</v>
      </c>
      <c r="J9" s="6">
        <f t="shared" si="0"/>
        <v>17697390</v>
      </c>
      <c r="K9" s="6">
        <f t="shared" si="0"/>
        <v>18612290</v>
      </c>
      <c r="L9" s="6">
        <f t="shared" si="0"/>
        <v>17422490</v>
      </c>
      <c r="M9" s="6">
        <f t="shared" si="0"/>
        <v>16241190</v>
      </c>
      <c r="N9" s="6">
        <f t="shared" si="0"/>
        <v>17749690</v>
      </c>
      <c r="O9" s="6">
        <f t="shared" si="0"/>
        <v>17330120</v>
      </c>
      <c r="P9" s="7">
        <f t="shared" si="0"/>
        <v>26149230</v>
      </c>
    </row>
    <row r="10" spans="2:16" s="8" customFormat="1" ht="15" customHeight="1" x14ac:dyDescent="0.25">
      <c r="B10" s="9" t="s">
        <v>26</v>
      </c>
      <c r="C10" s="10" t="s">
        <v>27</v>
      </c>
      <c r="D10" s="11">
        <f>SUM(E10:P10)</f>
        <v>46793000</v>
      </c>
      <c r="E10" s="12">
        <v>2480000</v>
      </c>
      <c r="F10" s="12">
        <v>2430000</v>
      </c>
      <c r="G10" s="12">
        <v>9030000</v>
      </c>
      <c r="H10" s="12">
        <v>3960000</v>
      </c>
      <c r="I10" s="12">
        <v>6400000</v>
      </c>
      <c r="J10" s="12">
        <v>3390000</v>
      </c>
      <c r="K10" s="12">
        <v>3190000</v>
      </c>
      <c r="L10" s="12">
        <v>3210000</v>
      </c>
      <c r="M10" s="12">
        <v>2760000</v>
      </c>
      <c r="N10" s="12">
        <v>3260000</v>
      </c>
      <c r="O10" s="12">
        <v>2840000</v>
      </c>
      <c r="P10" s="13">
        <v>3843000</v>
      </c>
    </row>
    <row r="11" spans="2:16" s="8" customFormat="1" ht="15" customHeight="1" x14ac:dyDescent="0.25">
      <c r="B11" s="9" t="s">
        <v>28</v>
      </c>
      <c r="C11" s="10" t="s">
        <v>29</v>
      </c>
      <c r="D11" s="11">
        <f t="shared" ref="D11:D56" si="1">SUM(E11:P11)</f>
        <v>9764950</v>
      </c>
      <c r="E11" s="12">
        <v>210000</v>
      </c>
      <c r="F11" s="12">
        <v>640000</v>
      </c>
      <c r="G11" s="12">
        <v>3980000</v>
      </c>
      <c r="H11" s="12">
        <v>720000</v>
      </c>
      <c r="I11" s="12">
        <v>1580000</v>
      </c>
      <c r="J11" s="12">
        <v>570000</v>
      </c>
      <c r="K11" s="12">
        <v>500000</v>
      </c>
      <c r="L11" s="12">
        <v>470000</v>
      </c>
      <c r="M11" s="12">
        <v>280000</v>
      </c>
      <c r="N11" s="12">
        <v>320000</v>
      </c>
      <c r="O11" s="12">
        <v>260000</v>
      </c>
      <c r="P11" s="13">
        <v>234950</v>
      </c>
    </row>
    <row r="12" spans="2:16" s="8" customFormat="1" ht="15" customHeight="1" x14ac:dyDescent="0.25">
      <c r="B12" s="9" t="s">
        <v>30</v>
      </c>
      <c r="C12" s="10" t="s">
        <v>31</v>
      </c>
      <c r="D12" s="11">
        <f t="shared" si="1"/>
        <v>3000</v>
      </c>
      <c r="E12" s="12">
        <v>200</v>
      </c>
      <c r="F12" s="12">
        <v>200</v>
      </c>
      <c r="G12" s="12">
        <v>200</v>
      </c>
      <c r="H12" s="12">
        <v>200</v>
      </c>
      <c r="I12" s="12">
        <v>200</v>
      </c>
      <c r="J12" s="12">
        <v>200</v>
      </c>
      <c r="K12" s="12">
        <v>200</v>
      </c>
      <c r="L12" s="12">
        <v>200</v>
      </c>
      <c r="M12" s="12">
        <v>200</v>
      </c>
      <c r="N12" s="12">
        <v>200</v>
      </c>
      <c r="O12" s="12">
        <v>300</v>
      </c>
      <c r="P12" s="13">
        <v>700</v>
      </c>
    </row>
    <row r="13" spans="2:16" s="8" customFormat="1" ht="15" customHeight="1" x14ac:dyDescent="0.25">
      <c r="B13" s="9" t="s">
        <v>32</v>
      </c>
      <c r="C13" s="10" t="s">
        <v>33</v>
      </c>
      <c r="D13" s="11">
        <f t="shared" si="1"/>
        <v>2300000</v>
      </c>
      <c r="E13" s="12">
        <v>200000</v>
      </c>
      <c r="F13" s="12">
        <v>180000</v>
      </c>
      <c r="G13" s="12">
        <v>110000</v>
      </c>
      <c r="H13" s="12">
        <v>260000</v>
      </c>
      <c r="I13" s="12">
        <v>180000</v>
      </c>
      <c r="J13" s="12">
        <v>180000</v>
      </c>
      <c r="K13" s="12">
        <v>180000</v>
      </c>
      <c r="L13" s="12">
        <v>190000</v>
      </c>
      <c r="M13" s="12">
        <v>210000</v>
      </c>
      <c r="N13" s="12">
        <v>200000</v>
      </c>
      <c r="O13" s="12">
        <v>130000</v>
      </c>
      <c r="P13" s="13">
        <v>280000</v>
      </c>
    </row>
    <row r="14" spans="2:16" s="8" customFormat="1" ht="15" customHeight="1" x14ac:dyDescent="0.25">
      <c r="B14" s="9" t="s">
        <v>34</v>
      </c>
      <c r="C14" s="10" t="s">
        <v>35</v>
      </c>
      <c r="D14" s="11">
        <f t="shared" si="1"/>
        <v>241500</v>
      </c>
      <c r="E14" s="12">
        <v>20000</v>
      </c>
      <c r="F14" s="12">
        <v>14000</v>
      </c>
      <c r="G14" s="12">
        <v>31000</v>
      </c>
      <c r="H14" s="12">
        <v>18000</v>
      </c>
      <c r="I14" s="12">
        <v>25000</v>
      </c>
      <c r="J14" s="12">
        <v>16000</v>
      </c>
      <c r="K14" s="12">
        <v>23000</v>
      </c>
      <c r="L14" s="12">
        <v>26000</v>
      </c>
      <c r="M14" s="12">
        <v>15000</v>
      </c>
      <c r="N14" s="12">
        <v>23000</v>
      </c>
      <c r="O14" s="12">
        <v>18000</v>
      </c>
      <c r="P14" s="13">
        <v>12500</v>
      </c>
    </row>
    <row r="15" spans="2:16" s="8" customFormat="1" ht="15" customHeight="1" x14ac:dyDescent="0.25">
      <c r="B15" s="9" t="s">
        <v>36</v>
      </c>
      <c r="C15" s="10" t="s">
        <v>37</v>
      </c>
      <c r="D15" s="12">
        <f t="shared" si="1"/>
        <v>832200</v>
      </c>
      <c r="E15" s="12">
        <v>50010</v>
      </c>
      <c r="F15" s="12">
        <v>50010</v>
      </c>
      <c r="G15" s="12">
        <v>70010</v>
      </c>
      <c r="H15" s="12">
        <v>70010</v>
      </c>
      <c r="I15" s="12">
        <v>90010</v>
      </c>
      <c r="J15" s="12">
        <v>90010</v>
      </c>
      <c r="K15" s="12">
        <v>80010</v>
      </c>
      <c r="L15" s="12">
        <v>90010</v>
      </c>
      <c r="M15" s="12">
        <v>60010</v>
      </c>
      <c r="N15" s="12">
        <v>60010</v>
      </c>
      <c r="O15" s="12">
        <v>50010</v>
      </c>
      <c r="P15" s="13">
        <v>72090</v>
      </c>
    </row>
    <row r="16" spans="2:16" s="8" customFormat="1" ht="15" customHeight="1" x14ac:dyDescent="0.25">
      <c r="B16" s="9" t="s">
        <v>38</v>
      </c>
      <c r="C16" s="10" t="s">
        <v>39</v>
      </c>
      <c r="D16" s="11">
        <f t="shared" si="1"/>
        <v>832100</v>
      </c>
      <c r="E16" s="12">
        <v>50000</v>
      </c>
      <c r="F16" s="12">
        <v>50000</v>
      </c>
      <c r="G16" s="12">
        <v>70000</v>
      </c>
      <c r="H16" s="12">
        <v>70000</v>
      </c>
      <c r="I16" s="12">
        <v>90000</v>
      </c>
      <c r="J16" s="12">
        <v>90000</v>
      </c>
      <c r="K16" s="12">
        <v>80000</v>
      </c>
      <c r="L16" s="12">
        <v>90000</v>
      </c>
      <c r="M16" s="12">
        <v>60000</v>
      </c>
      <c r="N16" s="12">
        <v>60000</v>
      </c>
      <c r="O16" s="12">
        <v>50000</v>
      </c>
      <c r="P16" s="13">
        <v>72100</v>
      </c>
    </row>
    <row r="17" spans="2:16" s="8" customFormat="1" ht="15" customHeight="1" x14ac:dyDescent="0.25">
      <c r="B17" s="9" t="s">
        <v>36</v>
      </c>
      <c r="C17" s="10" t="s">
        <v>40</v>
      </c>
      <c r="D17" s="11">
        <f t="shared" si="1"/>
        <v>100</v>
      </c>
      <c r="E17" s="12">
        <v>10</v>
      </c>
      <c r="F17" s="12">
        <v>10</v>
      </c>
      <c r="G17" s="12">
        <v>10</v>
      </c>
      <c r="H17" s="12">
        <v>10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12">
        <v>4</v>
      </c>
      <c r="O17" s="12">
        <v>4</v>
      </c>
      <c r="P17" s="13">
        <v>2</v>
      </c>
    </row>
    <row r="18" spans="2:16" s="8" customFormat="1" ht="15" customHeight="1" x14ac:dyDescent="0.25">
      <c r="B18" s="9" t="s">
        <v>41</v>
      </c>
      <c r="C18" s="10" t="s">
        <v>42</v>
      </c>
      <c r="D18" s="11">
        <f t="shared" si="1"/>
        <v>500</v>
      </c>
      <c r="E18" s="12">
        <v>0</v>
      </c>
      <c r="F18" s="12">
        <v>0</v>
      </c>
      <c r="G18" s="12">
        <v>0</v>
      </c>
      <c r="H18" s="12">
        <v>100</v>
      </c>
      <c r="I18" s="12">
        <v>0</v>
      </c>
      <c r="J18" s="12">
        <v>0</v>
      </c>
      <c r="K18" s="12">
        <v>100</v>
      </c>
      <c r="L18" s="12">
        <v>0</v>
      </c>
      <c r="M18" s="12">
        <v>100</v>
      </c>
      <c r="N18" s="12">
        <v>0</v>
      </c>
      <c r="O18" s="12">
        <v>100</v>
      </c>
      <c r="P18" s="13">
        <v>100</v>
      </c>
    </row>
    <row r="19" spans="2:16" s="8" customFormat="1" ht="15" customHeight="1" x14ac:dyDescent="0.25">
      <c r="B19" s="9" t="s">
        <v>43</v>
      </c>
      <c r="C19" s="10" t="s">
        <v>44</v>
      </c>
      <c r="D19" s="11">
        <f t="shared" si="1"/>
        <v>322000</v>
      </c>
      <c r="E19" s="12">
        <v>8900</v>
      </c>
      <c r="F19" s="12">
        <v>8900</v>
      </c>
      <c r="G19" s="12">
        <v>62600</v>
      </c>
      <c r="H19" s="12">
        <v>62600</v>
      </c>
      <c r="I19" s="12">
        <v>8900</v>
      </c>
      <c r="J19" s="12">
        <v>8900</v>
      </c>
      <c r="K19" s="12">
        <v>8900</v>
      </c>
      <c r="L19" s="12">
        <v>8900</v>
      </c>
      <c r="M19" s="12">
        <v>62600</v>
      </c>
      <c r="N19" s="12">
        <v>62600</v>
      </c>
      <c r="O19" s="12">
        <v>8900</v>
      </c>
      <c r="P19" s="13">
        <v>9300</v>
      </c>
    </row>
    <row r="20" spans="2:16" s="8" customFormat="1" ht="15" customHeight="1" x14ac:dyDescent="0.25">
      <c r="B20" s="9" t="s">
        <v>45</v>
      </c>
      <c r="C20" s="10" t="s">
        <v>46</v>
      </c>
      <c r="D20" s="11">
        <f t="shared" si="1"/>
        <v>473700</v>
      </c>
      <c r="E20" s="12">
        <v>32600</v>
      </c>
      <c r="F20" s="12">
        <v>21700</v>
      </c>
      <c r="G20" s="12">
        <v>36200</v>
      </c>
      <c r="H20" s="12">
        <v>53600</v>
      </c>
      <c r="I20" s="12">
        <v>44700</v>
      </c>
      <c r="J20" s="12">
        <v>77400</v>
      </c>
      <c r="K20" s="12">
        <v>32600</v>
      </c>
      <c r="L20" s="12">
        <v>30600</v>
      </c>
      <c r="M20" s="12">
        <v>31100</v>
      </c>
      <c r="N20" s="12">
        <v>37400</v>
      </c>
      <c r="O20" s="12">
        <v>35100</v>
      </c>
      <c r="P20" s="13">
        <v>40700</v>
      </c>
    </row>
    <row r="21" spans="2:16" s="8" customFormat="1" ht="15" customHeight="1" x14ac:dyDescent="0.25">
      <c r="B21" s="9" t="s">
        <v>47</v>
      </c>
      <c r="C21" s="10" t="s">
        <v>48</v>
      </c>
      <c r="D21" s="11">
        <f t="shared" si="1"/>
        <v>32500000</v>
      </c>
      <c r="E21" s="12">
        <v>2720000</v>
      </c>
      <c r="F21" s="12">
        <v>3490000</v>
      </c>
      <c r="G21" s="12">
        <v>2220000</v>
      </c>
      <c r="H21" s="12">
        <v>2190000</v>
      </c>
      <c r="I21" s="12">
        <v>3460000</v>
      </c>
      <c r="J21" s="12">
        <v>2780000</v>
      </c>
      <c r="K21" s="12">
        <v>2020000</v>
      </c>
      <c r="L21" s="12">
        <v>2440000</v>
      </c>
      <c r="M21" s="12">
        <v>1950000</v>
      </c>
      <c r="N21" s="12">
        <v>2270000</v>
      </c>
      <c r="O21" s="12">
        <v>3090000</v>
      </c>
      <c r="P21" s="13">
        <v>3870000</v>
      </c>
    </row>
    <row r="22" spans="2:16" s="8" customFormat="1" ht="15" customHeight="1" x14ac:dyDescent="0.25">
      <c r="B22" s="9" t="s">
        <v>49</v>
      </c>
      <c r="C22" s="10" t="s">
        <v>50</v>
      </c>
      <c r="D22" s="11">
        <f t="shared" si="1"/>
        <v>1350000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v>1350000</v>
      </c>
    </row>
    <row r="23" spans="2:16" s="8" customFormat="1" ht="15" customHeight="1" x14ac:dyDescent="0.25">
      <c r="B23" s="9" t="s">
        <v>51</v>
      </c>
      <c r="C23" s="10" t="s">
        <v>52</v>
      </c>
      <c r="D23" s="11">
        <f t="shared" si="1"/>
        <v>1300000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1300000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</row>
    <row r="24" spans="2:16" s="8" customFormat="1" ht="15" customHeight="1" x14ac:dyDescent="0.25">
      <c r="B24" s="9" t="s">
        <v>53</v>
      </c>
      <c r="C24" s="10" t="s">
        <v>54</v>
      </c>
      <c r="D24" s="11">
        <f t="shared" si="1"/>
        <v>200000</v>
      </c>
      <c r="E24" s="12">
        <v>0</v>
      </c>
      <c r="F24" s="12">
        <v>1000</v>
      </c>
      <c r="G24" s="12">
        <v>1000</v>
      </c>
      <c r="H24" s="12">
        <v>1000</v>
      </c>
      <c r="I24" s="12">
        <v>2000</v>
      </c>
      <c r="J24" s="12">
        <v>1000</v>
      </c>
      <c r="K24" s="12">
        <v>16000</v>
      </c>
      <c r="L24" s="12">
        <v>1000</v>
      </c>
      <c r="M24" s="12">
        <v>14000</v>
      </c>
      <c r="N24" s="12">
        <v>160000</v>
      </c>
      <c r="O24" s="12">
        <v>2000</v>
      </c>
      <c r="P24" s="13">
        <v>1000</v>
      </c>
    </row>
    <row r="25" spans="2:16" s="8" customFormat="1" ht="15" customHeight="1" x14ac:dyDescent="0.25">
      <c r="B25" s="9" t="s">
        <v>55</v>
      </c>
      <c r="C25" s="10" t="s">
        <v>56</v>
      </c>
      <c r="D25" s="11">
        <f t="shared" si="1"/>
        <v>585000</v>
      </c>
      <c r="E25" s="12">
        <v>41000</v>
      </c>
      <c r="F25" s="12">
        <v>60000</v>
      </c>
      <c r="G25" s="12">
        <v>45000</v>
      </c>
      <c r="H25" s="12">
        <v>42000</v>
      </c>
      <c r="I25" s="12">
        <v>45000</v>
      </c>
      <c r="J25" s="12">
        <v>46000</v>
      </c>
      <c r="K25" s="12">
        <v>51000</v>
      </c>
      <c r="L25" s="12">
        <v>51000</v>
      </c>
      <c r="M25" s="12">
        <v>50000</v>
      </c>
      <c r="N25" s="12">
        <v>52000</v>
      </c>
      <c r="O25" s="12">
        <v>43000</v>
      </c>
      <c r="P25" s="13">
        <v>59000</v>
      </c>
    </row>
    <row r="26" spans="2:16" s="8" customFormat="1" ht="15" customHeight="1" x14ac:dyDescent="0.25">
      <c r="B26" s="9" t="s">
        <v>57</v>
      </c>
      <c r="C26" s="10" t="s">
        <v>58</v>
      </c>
      <c r="D26" s="11">
        <f t="shared" si="1"/>
        <v>14886700</v>
      </c>
      <c r="E26" s="12">
        <v>1100000</v>
      </c>
      <c r="F26" s="12">
        <v>1320000</v>
      </c>
      <c r="G26" s="12">
        <v>1170000</v>
      </c>
      <c r="H26" s="12">
        <v>1180000</v>
      </c>
      <c r="I26" s="12">
        <v>1050000</v>
      </c>
      <c r="J26" s="12">
        <v>1720000</v>
      </c>
      <c r="K26" s="12">
        <v>1120000</v>
      </c>
      <c r="L26" s="12">
        <v>1130000</v>
      </c>
      <c r="M26" s="12">
        <v>1340000</v>
      </c>
      <c r="N26" s="12">
        <v>1100000</v>
      </c>
      <c r="O26" s="12">
        <v>1280000</v>
      </c>
      <c r="P26" s="13">
        <v>1376700</v>
      </c>
    </row>
    <row r="27" spans="2:16" s="8" customFormat="1" ht="15" customHeight="1" x14ac:dyDescent="0.25">
      <c r="B27" s="9" t="s">
        <v>59</v>
      </c>
      <c r="C27" s="10" t="s">
        <v>60</v>
      </c>
      <c r="D27" s="11">
        <f t="shared" si="1"/>
        <v>4529000</v>
      </c>
      <c r="E27" s="12">
        <v>280000</v>
      </c>
      <c r="F27" s="12">
        <v>450000</v>
      </c>
      <c r="G27" s="12">
        <v>360000</v>
      </c>
      <c r="H27" s="12">
        <v>350000</v>
      </c>
      <c r="I27" s="12">
        <v>330000</v>
      </c>
      <c r="J27" s="12">
        <v>480000</v>
      </c>
      <c r="K27" s="12">
        <v>360000</v>
      </c>
      <c r="L27" s="12">
        <v>380000</v>
      </c>
      <c r="M27" s="12">
        <v>390000</v>
      </c>
      <c r="N27" s="12">
        <v>380000</v>
      </c>
      <c r="O27" s="12">
        <v>400000</v>
      </c>
      <c r="P27" s="13">
        <v>369000</v>
      </c>
    </row>
    <row r="28" spans="2:16" s="8" customFormat="1" ht="15" customHeight="1" x14ac:dyDescent="0.25">
      <c r="B28" s="9" t="s">
        <v>61</v>
      </c>
      <c r="C28" s="10" t="s">
        <v>62</v>
      </c>
      <c r="D28" s="11">
        <f t="shared" si="1"/>
        <v>370000</v>
      </c>
      <c r="E28" s="12">
        <v>31000</v>
      </c>
      <c r="F28" s="12">
        <v>31000</v>
      </c>
      <c r="G28" s="12">
        <v>21000</v>
      </c>
      <c r="H28" s="12">
        <v>31000</v>
      </c>
      <c r="I28" s="12">
        <v>41000</v>
      </c>
      <c r="J28" s="12">
        <v>31000</v>
      </c>
      <c r="K28" s="12">
        <v>31000</v>
      </c>
      <c r="L28" s="12">
        <v>31000</v>
      </c>
      <c r="M28" s="12">
        <v>32000</v>
      </c>
      <c r="N28" s="12">
        <v>31000</v>
      </c>
      <c r="O28" s="12">
        <v>31000</v>
      </c>
      <c r="P28" s="13">
        <v>28000</v>
      </c>
    </row>
    <row r="29" spans="2:16" s="8" customFormat="1" ht="15" customHeight="1" x14ac:dyDescent="0.25">
      <c r="B29" s="9" t="s">
        <v>63</v>
      </c>
      <c r="C29" s="10" t="s">
        <v>64</v>
      </c>
      <c r="D29" s="11">
        <f t="shared" si="1"/>
        <v>300000</v>
      </c>
      <c r="E29" s="12">
        <v>8000</v>
      </c>
      <c r="F29" s="12">
        <v>108000</v>
      </c>
      <c r="G29" s="12">
        <v>8000</v>
      </c>
      <c r="H29" s="12">
        <v>108000</v>
      </c>
      <c r="I29" s="12">
        <v>8000</v>
      </c>
      <c r="J29" s="12">
        <v>8000</v>
      </c>
      <c r="K29" s="12">
        <v>8000</v>
      </c>
      <c r="L29" s="12">
        <v>8000</v>
      </c>
      <c r="M29" s="12">
        <v>8000</v>
      </c>
      <c r="N29" s="12">
        <v>8000</v>
      </c>
      <c r="O29" s="12">
        <v>8000</v>
      </c>
      <c r="P29" s="13">
        <v>12000</v>
      </c>
    </row>
    <row r="30" spans="2:16" s="8" customFormat="1" ht="15" customHeight="1" x14ac:dyDescent="0.25">
      <c r="B30" s="9" t="s">
        <v>65</v>
      </c>
      <c r="C30" s="10" t="s">
        <v>66</v>
      </c>
      <c r="D30" s="11">
        <f t="shared" si="1"/>
        <v>607000</v>
      </c>
      <c r="E30" s="12">
        <v>43000</v>
      </c>
      <c r="F30" s="12">
        <v>33000</v>
      </c>
      <c r="G30" s="12">
        <v>12000</v>
      </c>
      <c r="H30" s="12">
        <v>63000</v>
      </c>
      <c r="I30" s="12">
        <v>24000</v>
      </c>
      <c r="J30" s="12">
        <v>32000</v>
      </c>
      <c r="K30" s="12">
        <v>30000</v>
      </c>
      <c r="L30" s="12">
        <v>35000</v>
      </c>
      <c r="M30" s="12">
        <v>38000</v>
      </c>
      <c r="N30" s="12">
        <v>62000</v>
      </c>
      <c r="O30" s="12">
        <v>60000</v>
      </c>
      <c r="P30" s="13">
        <v>175000</v>
      </c>
    </row>
    <row r="31" spans="2:16" s="8" customFormat="1" ht="15" customHeight="1" x14ac:dyDescent="0.25">
      <c r="B31" s="9" t="s">
        <v>67</v>
      </c>
      <c r="C31" s="10" t="s">
        <v>68</v>
      </c>
      <c r="D31" s="11">
        <f t="shared" si="1"/>
        <v>500000</v>
      </c>
      <c r="E31" s="12">
        <v>0</v>
      </c>
      <c r="F31" s="12">
        <v>0</v>
      </c>
      <c r="G31" s="12">
        <v>0</v>
      </c>
      <c r="H31" s="12">
        <v>24000</v>
      </c>
      <c r="I31" s="12">
        <v>24000</v>
      </c>
      <c r="J31" s="12">
        <v>24000</v>
      </c>
      <c r="K31" s="12">
        <v>216000</v>
      </c>
      <c r="L31" s="12">
        <v>0</v>
      </c>
      <c r="M31" s="12">
        <v>23000</v>
      </c>
      <c r="N31" s="12">
        <v>0</v>
      </c>
      <c r="O31" s="12">
        <v>0</v>
      </c>
      <c r="P31" s="13">
        <v>189000</v>
      </c>
    </row>
    <row r="32" spans="2:16" s="8" customFormat="1" ht="15" customHeight="1" x14ac:dyDescent="0.25">
      <c r="B32" s="9" t="s">
        <v>69</v>
      </c>
      <c r="C32" s="10" t="s">
        <v>70</v>
      </c>
      <c r="D32" s="11">
        <f t="shared" si="1"/>
        <v>64000000</v>
      </c>
      <c r="E32" s="12">
        <v>4870000</v>
      </c>
      <c r="F32" s="12">
        <v>3940000</v>
      </c>
      <c r="G32" s="12">
        <v>5280000</v>
      </c>
      <c r="H32" s="12">
        <v>5210000</v>
      </c>
      <c r="I32" s="12">
        <v>6210000</v>
      </c>
      <c r="J32" s="12">
        <v>4030000</v>
      </c>
      <c r="K32" s="12">
        <v>5530000</v>
      </c>
      <c r="L32" s="12">
        <v>5360000</v>
      </c>
      <c r="M32" s="12">
        <v>5200000</v>
      </c>
      <c r="N32" s="12">
        <v>5720000</v>
      </c>
      <c r="O32" s="12">
        <v>5250000</v>
      </c>
      <c r="P32" s="13">
        <v>7400000</v>
      </c>
    </row>
    <row r="33" spans="2:16" s="8" customFormat="1" ht="15" customHeight="1" x14ac:dyDescent="0.25">
      <c r="B33" s="9" t="s">
        <v>71</v>
      </c>
      <c r="C33" s="10" t="s">
        <v>72</v>
      </c>
      <c r="D33" s="11">
        <f t="shared" si="1"/>
        <v>11500000</v>
      </c>
      <c r="E33" s="12">
        <v>2910000</v>
      </c>
      <c r="F33" s="12">
        <v>690000</v>
      </c>
      <c r="G33" s="12">
        <v>1230000</v>
      </c>
      <c r="H33" s="12">
        <v>2890000</v>
      </c>
      <c r="I33" s="12">
        <v>940000</v>
      </c>
      <c r="J33" s="12">
        <v>370000</v>
      </c>
      <c r="K33" s="12">
        <v>270000</v>
      </c>
      <c r="L33" s="12">
        <v>210000</v>
      </c>
      <c r="M33" s="12">
        <v>130000</v>
      </c>
      <c r="N33" s="12">
        <v>100000</v>
      </c>
      <c r="O33" s="12">
        <v>80000</v>
      </c>
      <c r="P33" s="13">
        <v>1680000</v>
      </c>
    </row>
    <row r="34" spans="2:16" s="8" customFormat="1" ht="15" customHeight="1" x14ac:dyDescent="0.25">
      <c r="B34" s="9" t="s">
        <v>73</v>
      </c>
      <c r="C34" s="10" t="s">
        <v>74</v>
      </c>
      <c r="D34" s="11">
        <f t="shared" si="1"/>
        <v>1000000</v>
      </c>
      <c r="E34" s="12">
        <v>96000</v>
      </c>
      <c r="F34" s="12">
        <v>83000</v>
      </c>
      <c r="G34" s="12">
        <v>68000</v>
      </c>
      <c r="H34" s="12">
        <v>81000</v>
      </c>
      <c r="I34" s="12">
        <v>90000</v>
      </c>
      <c r="J34" s="12">
        <v>69000</v>
      </c>
      <c r="K34" s="12">
        <v>74000</v>
      </c>
      <c r="L34" s="12">
        <v>84000</v>
      </c>
      <c r="M34" s="12">
        <v>77000</v>
      </c>
      <c r="N34" s="12">
        <v>92000</v>
      </c>
      <c r="O34" s="12">
        <v>93000</v>
      </c>
      <c r="P34" s="13">
        <v>93000</v>
      </c>
    </row>
    <row r="35" spans="2:16" s="8" customFormat="1" ht="15" customHeight="1" x14ac:dyDescent="0.25">
      <c r="B35" s="9" t="s">
        <v>75</v>
      </c>
      <c r="C35" s="10" t="s">
        <v>76</v>
      </c>
      <c r="D35" s="11">
        <f t="shared" si="1"/>
        <v>125000</v>
      </c>
      <c r="E35" s="12">
        <v>34000</v>
      </c>
      <c r="F35" s="12">
        <v>0</v>
      </c>
      <c r="G35" s="12">
        <v>0</v>
      </c>
      <c r="H35" s="12">
        <v>35000</v>
      </c>
      <c r="I35" s="12">
        <v>0</v>
      </c>
      <c r="J35" s="12">
        <v>0</v>
      </c>
      <c r="K35" s="12">
        <v>39000</v>
      </c>
      <c r="L35" s="12">
        <v>0</v>
      </c>
      <c r="M35" s="12">
        <v>0</v>
      </c>
      <c r="N35" s="12">
        <v>17000</v>
      </c>
      <c r="O35" s="12">
        <v>0</v>
      </c>
      <c r="P35" s="13">
        <v>0</v>
      </c>
    </row>
    <row r="36" spans="2:16" s="8" customFormat="1" ht="15" customHeight="1" x14ac:dyDescent="0.25">
      <c r="B36" s="9" t="s">
        <v>77</v>
      </c>
      <c r="C36" s="10" t="s">
        <v>78</v>
      </c>
      <c r="D36" s="11">
        <f t="shared" si="1"/>
        <v>10000</v>
      </c>
      <c r="E36" s="12">
        <v>280</v>
      </c>
      <c r="F36" s="12">
        <v>280</v>
      </c>
      <c r="G36" s="12">
        <v>280</v>
      </c>
      <c r="H36" s="12">
        <v>280</v>
      </c>
      <c r="I36" s="12">
        <v>280</v>
      </c>
      <c r="J36" s="12">
        <v>280</v>
      </c>
      <c r="K36" s="12">
        <v>280</v>
      </c>
      <c r="L36" s="12">
        <v>280</v>
      </c>
      <c r="M36" s="12">
        <v>280</v>
      </c>
      <c r="N36" s="12">
        <v>280</v>
      </c>
      <c r="O36" s="12">
        <v>3610</v>
      </c>
      <c r="P36" s="13">
        <v>3590</v>
      </c>
    </row>
    <row r="37" spans="2:16" s="8" customFormat="1" ht="15" customHeight="1" x14ac:dyDescent="0.25">
      <c r="B37" s="9" t="s">
        <v>79</v>
      </c>
      <c r="C37" s="10" t="s">
        <v>80</v>
      </c>
      <c r="D37" s="11">
        <f t="shared" si="1"/>
        <v>3766300</v>
      </c>
      <c r="E37" s="12">
        <v>330000</v>
      </c>
      <c r="F37" s="12">
        <v>210000</v>
      </c>
      <c r="G37" s="12">
        <v>430000</v>
      </c>
      <c r="H37" s="12">
        <v>170000</v>
      </c>
      <c r="I37" s="12">
        <v>340000</v>
      </c>
      <c r="J37" s="12">
        <v>480000</v>
      </c>
      <c r="K37" s="12">
        <v>390000</v>
      </c>
      <c r="L37" s="12">
        <v>360000</v>
      </c>
      <c r="M37" s="12">
        <v>360000</v>
      </c>
      <c r="N37" s="12">
        <v>310000</v>
      </c>
      <c r="O37" s="12">
        <v>120000</v>
      </c>
      <c r="P37" s="13">
        <v>266300</v>
      </c>
    </row>
    <row r="38" spans="2:16" s="8" customFormat="1" ht="15" customHeight="1" x14ac:dyDescent="0.25">
      <c r="B38" s="9" t="s">
        <v>81</v>
      </c>
      <c r="C38" s="10" t="s">
        <v>82</v>
      </c>
      <c r="D38" s="11">
        <f t="shared" si="1"/>
        <v>1035000</v>
      </c>
      <c r="E38" s="12">
        <v>0</v>
      </c>
      <c r="F38" s="12">
        <v>0</v>
      </c>
      <c r="G38" s="12">
        <v>38000</v>
      </c>
      <c r="H38" s="12">
        <v>77000</v>
      </c>
      <c r="I38" s="12">
        <v>99000</v>
      </c>
      <c r="J38" s="12">
        <v>136000</v>
      </c>
      <c r="K38" s="12">
        <v>110000</v>
      </c>
      <c r="L38" s="12">
        <v>108000</v>
      </c>
      <c r="M38" s="12">
        <v>107000</v>
      </c>
      <c r="N38" s="12">
        <v>107000</v>
      </c>
      <c r="O38" s="12">
        <v>75000</v>
      </c>
      <c r="P38" s="13">
        <v>178000</v>
      </c>
    </row>
    <row r="39" spans="2:16" s="8" customFormat="1" ht="15" customHeight="1" x14ac:dyDescent="0.25">
      <c r="B39" s="9" t="s">
        <v>83</v>
      </c>
      <c r="C39" s="10" t="s">
        <v>84</v>
      </c>
      <c r="D39" s="11">
        <f t="shared" si="1"/>
        <v>128000</v>
      </c>
      <c r="E39" s="12">
        <v>10300</v>
      </c>
      <c r="F39" s="12">
        <v>4800</v>
      </c>
      <c r="G39" s="12">
        <v>11000</v>
      </c>
      <c r="H39" s="12">
        <v>24200</v>
      </c>
      <c r="I39" s="12">
        <v>17900</v>
      </c>
      <c r="J39" s="12">
        <v>9100</v>
      </c>
      <c r="K39" s="12">
        <v>7300</v>
      </c>
      <c r="L39" s="12">
        <v>7600</v>
      </c>
      <c r="M39" s="12">
        <v>7700</v>
      </c>
      <c r="N39" s="12">
        <v>6900</v>
      </c>
      <c r="O39" s="12">
        <v>6600</v>
      </c>
      <c r="P39" s="13">
        <v>14600</v>
      </c>
    </row>
    <row r="40" spans="2:16" s="8" customFormat="1" ht="15" customHeight="1" x14ac:dyDescent="0.25">
      <c r="B40" s="9" t="s">
        <v>85</v>
      </c>
      <c r="C40" s="10" t="s">
        <v>86</v>
      </c>
      <c r="D40" s="11">
        <f t="shared" si="1"/>
        <v>406500</v>
      </c>
      <c r="E40" s="12">
        <v>9100</v>
      </c>
      <c r="F40" s="12">
        <v>4100</v>
      </c>
      <c r="G40" s="12">
        <v>66400</v>
      </c>
      <c r="H40" s="12">
        <v>40300</v>
      </c>
      <c r="I40" s="12">
        <v>36800</v>
      </c>
      <c r="J40" s="12">
        <v>31200</v>
      </c>
      <c r="K40" s="12">
        <v>31900</v>
      </c>
      <c r="L40" s="12">
        <v>13100</v>
      </c>
      <c r="M40" s="12">
        <v>43600</v>
      </c>
      <c r="N40" s="12">
        <v>46900</v>
      </c>
      <c r="O40" s="12">
        <v>23000</v>
      </c>
      <c r="P40" s="13">
        <v>60100</v>
      </c>
    </row>
    <row r="41" spans="2:16" s="8" customFormat="1" ht="15" customHeight="1" x14ac:dyDescent="0.25">
      <c r="B41" s="9" t="s">
        <v>87</v>
      </c>
      <c r="C41" s="10" t="s">
        <v>88</v>
      </c>
      <c r="D41" s="11">
        <f t="shared" si="1"/>
        <v>740000</v>
      </c>
      <c r="E41" s="12">
        <v>13000</v>
      </c>
      <c r="F41" s="12">
        <v>3000</v>
      </c>
      <c r="G41" s="12">
        <v>8000</v>
      </c>
      <c r="H41" s="12">
        <v>9000</v>
      </c>
      <c r="I41" s="12">
        <v>12000</v>
      </c>
      <c r="J41" s="12">
        <v>21000</v>
      </c>
      <c r="K41" s="12">
        <v>17000</v>
      </c>
      <c r="L41" s="12">
        <v>19000</v>
      </c>
      <c r="M41" s="12">
        <v>28000</v>
      </c>
      <c r="N41" s="12">
        <v>28000</v>
      </c>
      <c r="O41" s="12">
        <v>14000</v>
      </c>
      <c r="P41" s="13">
        <v>568000</v>
      </c>
    </row>
    <row r="42" spans="2:16" s="8" customFormat="1" ht="15" customHeight="1" x14ac:dyDescent="0.25">
      <c r="B42" s="9" t="s">
        <v>89</v>
      </c>
      <c r="C42" s="10" t="s">
        <v>90</v>
      </c>
      <c r="D42" s="11">
        <f t="shared" si="1"/>
        <v>40000000</v>
      </c>
      <c r="E42" s="12">
        <v>3990000</v>
      </c>
      <c r="F42" s="12">
        <v>2880000</v>
      </c>
      <c r="G42" s="12">
        <v>3430000</v>
      </c>
      <c r="H42" s="12">
        <v>3330000</v>
      </c>
      <c r="I42" s="12">
        <v>3840000</v>
      </c>
      <c r="J42" s="12">
        <v>3050000</v>
      </c>
      <c r="K42" s="12">
        <v>2930000</v>
      </c>
      <c r="L42" s="12">
        <v>3120000</v>
      </c>
      <c r="M42" s="12">
        <v>2990000</v>
      </c>
      <c r="N42" s="12">
        <v>3230000</v>
      </c>
      <c r="O42" s="12">
        <v>3360000</v>
      </c>
      <c r="P42" s="13">
        <v>3850000</v>
      </c>
    </row>
    <row r="43" spans="2:16" s="8" customFormat="1" ht="15" customHeight="1" x14ac:dyDescent="0.25">
      <c r="B43" s="9" t="s">
        <v>91</v>
      </c>
      <c r="C43" s="10" t="s">
        <v>92</v>
      </c>
      <c r="D43" s="11">
        <f t="shared" si="1"/>
        <v>55000</v>
      </c>
      <c r="E43" s="12">
        <v>900</v>
      </c>
      <c r="F43" s="12">
        <v>600</v>
      </c>
      <c r="G43" s="12">
        <v>800</v>
      </c>
      <c r="H43" s="12">
        <v>1500</v>
      </c>
      <c r="I43" s="12">
        <v>1300</v>
      </c>
      <c r="J43" s="12">
        <v>1600</v>
      </c>
      <c r="K43" s="12">
        <v>1400</v>
      </c>
      <c r="L43" s="12">
        <v>700</v>
      </c>
      <c r="M43" s="12">
        <v>1000</v>
      </c>
      <c r="N43" s="12">
        <v>900</v>
      </c>
      <c r="O43" s="12">
        <v>3000</v>
      </c>
      <c r="P43" s="13">
        <v>41300</v>
      </c>
    </row>
    <row r="44" spans="2:16" s="8" customFormat="1" ht="15" customHeight="1" x14ac:dyDescent="0.25">
      <c r="B44" s="9" t="s">
        <v>93</v>
      </c>
      <c r="C44" s="10" t="s">
        <v>94</v>
      </c>
      <c r="D44" s="11">
        <f t="shared" si="1"/>
        <v>30100</v>
      </c>
      <c r="E44" s="12">
        <v>1500</v>
      </c>
      <c r="F44" s="12">
        <v>1000</v>
      </c>
      <c r="G44" s="12">
        <v>1000</v>
      </c>
      <c r="H44" s="12">
        <v>1400</v>
      </c>
      <c r="I44" s="12">
        <v>1400</v>
      </c>
      <c r="J44" s="12">
        <v>4700</v>
      </c>
      <c r="K44" s="12">
        <v>4600</v>
      </c>
      <c r="L44" s="12">
        <v>1100</v>
      </c>
      <c r="M44" s="12">
        <v>1600</v>
      </c>
      <c r="N44" s="12">
        <v>500</v>
      </c>
      <c r="O44" s="12">
        <v>500</v>
      </c>
      <c r="P44" s="13">
        <v>10800</v>
      </c>
    </row>
    <row r="45" spans="2:16" s="8" customFormat="1" ht="15" customHeight="1" x14ac:dyDescent="0.25">
      <c r="B45" s="9" t="s">
        <v>95</v>
      </c>
      <c r="C45" s="10" t="s">
        <v>96</v>
      </c>
      <c r="D45" s="11">
        <f t="shared" si="1"/>
        <v>218900</v>
      </c>
      <c r="E45" s="12">
        <v>15000</v>
      </c>
      <c r="F45" s="12">
        <v>10000</v>
      </c>
      <c r="G45" s="12">
        <v>19000</v>
      </c>
      <c r="H45" s="12">
        <v>11000</v>
      </c>
      <c r="I45" s="12">
        <v>12000</v>
      </c>
      <c r="J45" s="12">
        <v>13000</v>
      </c>
      <c r="K45" s="12">
        <v>26000</v>
      </c>
      <c r="L45" s="12">
        <v>21000</v>
      </c>
      <c r="M45" s="12">
        <v>18000</v>
      </c>
      <c r="N45" s="12">
        <v>22000</v>
      </c>
      <c r="O45" s="12">
        <v>26000</v>
      </c>
      <c r="P45" s="13">
        <v>25900</v>
      </c>
    </row>
    <row r="46" spans="2:16" s="8" customFormat="1" ht="15" customHeight="1" x14ac:dyDescent="0.25">
      <c r="B46" s="9" t="s">
        <v>97</v>
      </c>
      <c r="C46" s="10" t="s">
        <v>98</v>
      </c>
      <c r="D46" s="11">
        <f t="shared" si="1"/>
        <v>241600</v>
      </c>
      <c r="E46" s="12">
        <v>12000</v>
      </c>
      <c r="F46" s="12">
        <v>18000</v>
      </c>
      <c r="G46" s="12">
        <v>21000</v>
      </c>
      <c r="H46" s="12">
        <v>13000</v>
      </c>
      <c r="I46" s="12">
        <v>12000</v>
      </c>
      <c r="J46" s="12">
        <v>27000</v>
      </c>
      <c r="K46" s="12">
        <v>14000</v>
      </c>
      <c r="L46" s="12">
        <v>16000</v>
      </c>
      <c r="M46" s="12">
        <v>13000</v>
      </c>
      <c r="N46" s="12">
        <v>42000</v>
      </c>
      <c r="O46" s="12">
        <v>19000</v>
      </c>
      <c r="P46" s="13">
        <v>34600</v>
      </c>
    </row>
    <row r="47" spans="2:16" s="14" customFormat="1" ht="15" customHeight="1" x14ac:dyDescent="0.25">
      <c r="B47" s="4" t="s">
        <v>99</v>
      </c>
      <c r="C47" s="5" t="s">
        <v>100</v>
      </c>
      <c r="D47" s="6">
        <f t="shared" si="1"/>
        <v>14321369</v>
      </c>
      <c r="E47" s="6">
        <f>SUM(E48:E54)</f>
        <v>2874559.5</v>
      </c>
      <c r="F47" s="6">
        <f t="shared" ref="F47:P47" si="2">SUM(F48:F54)</f>
        <v>491000</v>
      </c>
      <c r="G47" s="6">
        <f t="shared" si="2"/>
        <v>866300</v>
      </c>
      <c r="H47" s="6">
        <f t="shared" si="2"/>
        <v>1647859.5</v>
      </c>
      <c r="I47" s="6">
        <f t="shared" si="2"/>
        <v>466900</v>
      </c>
      <c r="J47" s="6">
        <f t="shared" si="2"/>
        <v>1654500</v>
      </c>
      <c r="K47" s="6">
        <f t="shared" si="2"/>
        <v>1442400</v>
      </c>
      <c r="L47" s="6">
        <f t="shared" si="2"/>
        <v>682400</v>
      </c>
      <c r="M47" s="6">
        <f t="shared" si="2"/>
        <v>1028800</v>
      </c>
      <c r="N47" s="6">
        <f t="shared" si="2"/>
        <v>1094400</v>
      </c>
      <c r="O47" s="6">
        <f t="shared" si="2"/>
        <v>546600</v>
      </c>
      <c r="P47" s="7">
        <f t="shared" si="2"/>
        <v>1525650</v>
      </c>
    </row>
    <row r="48" spans="2:16" s="8" customFormat="1" ht="15" customHeight="1" x14ac:dyDescent="0.25">
      <c r="B48" s="9" t="s">
        <v>101</v>
      </c>
      <c r="C48" s="10" t="s">
        <v>102</v>
      </c>
      <c r="D48" s="11">
        <f t="shared" si="1"/>
        <v>5447319</v>
      </c>
      <c r="E48" s="12">
        <v>2233659.5</v>
      </c>
      <c r="F48" s="12">
        <v>20000</v>
      </c>
      <c r="G48" s="12">
        <v>0</v>
      </c>
      <c r="H48" s="12">
        <v>1223659.5</v>
      </c>
      <c r="I48" s="12">
        <v>0</v>
      </c>
      <c r="J48" s="12">
        <v>330000</v>
      </c>
      <c r="K48" s="12">
        <v>330000</v>
      </c>
      <c r="L48" s="12">
        <v>620000</v>
      </c>
      <c r="M48" s="12">
        <v>0</v>
      </c>
      <c r="N48" s="12">
        <v>390000</v>
      </c>
      <c r="O48" s="12">
        <v>0</v>
      </c>
      <c r="P48" s="13">
        <v>300000</v>
      </c>
    </row>
    <row r="49" spans="2:16" s="8" customFormat="1" ht="15" customHeight="1" x14ac:dyDescent="0.25">
      <c r="B49" s="9" t="s">
        <v>103</v>
      </c>
      <c r="C49" s="10" t="s">
        <v>104</v>
      </c>
      <c r="D49" s="11">
        <f t="shared" si="1"/>
        <v>51000</v>
      </c>
      <c r="E49" s="12">
        <v>1400</v>
      </c>
      <c r="F49" s="12">
        <v>1400</v>
      </c>
      <c r="G49" s="12">
        <v>1400</v>
      </c>
      <c r="H49" s="12">
        <v>1400</v>
      </c>
      <c r="I49" s="12">
        <v>1400</v>
      </c>
      <c r="J49" s="12">
        <v>1400</v>
      </c>
      <c r="K49" s="12">
        <v>1400</v>
      </c>
      <c r="L49" s="12">
        <v>5100</v>
      </c>
      <c r="M49" s="12">
        <v>1400</v>
      </c>
      <c r="N49" s="12">
        <v>14700</v>
      </c>
      <c r="O49" s="12">
        <v>1400</v>
      </c>
      <c r="P49" s="13">
        <v>18600</v>
      </c>
    </row>
    <row r="50" spans="2:16" s="8" customFormat="1" ht="15" customHeight="1" x14ac:dyDescent="0.25">
      <c r="B50" s="9" t="s">
        <v>105</v>
      </c>
      <c r="C50" s="10" t="s">
        <v>106</v>
      </c>
      <c r="D50" s="11">
        <f t="shared" si="1"/>
        <v>105000</v>
      </c>
      <c r="E50" s="12">
        <v>6000</v>
      </c>
      <c r="F50" s="12">
        <v>34000</v>
      </c>
      <c r="G50" s="12">
        <v>6000</v>
      </c>
      <c r="H50" s="12">
        <v>6000</v>
      </c>
      <c r="I50" s="12">
        <v>7000</v>
      </c>
      <c r="J50" s="12">
        <v>7000</v>
      </c>
      <c r="K50" s="12">
        <v>7000</v>
      </c>
      <c r="L50" s="12">
        <v>7000</v>
      </c>
      <c r="M50" s="12">
        <v>7000</v>
      </c>
      <c r="N50" s="12">
        <v>7000</v>
      </c>
      <c r="O50" s="12">
        <v>7000</v>
      </c>
      <c r="P50" s="13">
        <v>4000</v>
      </c>
    </row>
    <row r="51" spans="2:16" s="8" customFormat="1" ht="15" customHeight="1" x14ac:dyDescent="0.25">
      <c r="B51" s="9" t="s">
        <v>107</v>
      </c>
      <c r="C51" s="10" t="s">
        <v>108</v>
      </c>
      <c r="D51" s="11">
        <f t="shared" si="1"/>
        <v>70600</v>
      </c>
      <c r="E51" s="12">
        <v>2500</v>
      </c>
      <c r="F51" s="12">
        <v>1600</v>
      </c>
      <c r="G51" s="12">
        <v>1400</v>
      </c>
      <c r="H51" s="12">
        <v>11800</v>
      </c>
      <c r="I51" s="12">
        <v>4500</v>
      </c>
      <c r="J51" s="12">
        <v>3100</v>
      </c>
      <c r="K51" s="12">
        <v>6000</v>
      </c>
      <c r="L51" s="12">
        <v>13300</v>
      </c>
      <c r="M51" s="12">
        <v>11900</v>
      </c>
      <c r="N51" s="12">
        <v>2700</v>
      </c>
      <c r="O51" s="12">
        <v>7200</v>
      </c>
      <c r="P51" s="13">
        <v>4600</v>
      </c>
    </row>
    <row r="52" spans="2:16" s="8" customFormat="1" ht="15" customHeight="1" x14ac:dyDescent="0.25">
      <c r="B52" s="9" t="s">
        <v>109</v>
      </c>
      <c r="C52" s="10" t="s">
        <v>110</v>
      </c>
      <c r="D52" s="11">
        <f t="shared" si="1"/>
        <v>7471850</v>
      </c>
      <c r="E52" s="12">
        <v>590000</v>
      </c>
      <c r="F52" s="12">
        <v>400000</v>
      </c>
      <c r="G52" s="12">
        <v>817500</v>
      </c>
      <c r="H52" s="12">
        <v>370000</v>
      </c>
      <c r="I52" s="12">
        <v>370000</v>
      </c>
      <c r="J52" s="12">
        <v>1060000</v>
      </c>
      <c r="K52" s="12">
        <v>760000</v>
      </c>
      <c r="L52" s="12">
        <v>10000</v>
      </c>
      <c r="M52" s="12">
        <v>867500</v>
      </c>
      <c r="N52" s="12">
        <v>540000</v>
      </c>
      <c r="O52" s="12">
        <v>510000</v>
      </c>
      <c r="P52" s="13">
        <v>1176850</v>
      </c>
    </row>
    <row r="53" spans="2:16" s="8" customFormat="1" ht="15" customHeight="1" x14ac:dyDescent="0.25">
      <c r="B53" s="9" t="s">
        <v>111</v>
      </c>
      <c r="C53" s="10" t="s">
        <v>112</v>
      </c>
      <c r="D53" s="11">
        <f t="shared" si="1"/>
        <v>810000</v>
      </c>
      <c r="E53" s="12">
        <v>4000</v>
      </c>
      <c r="F53" s="12">
        <v>0</v>
      </c>
      <c r="G53" s="12">
        <v>4000</v>
      </c>
      <c r="H53" s="12">
        <v>8000</v>
      </c>
      <c r="I53" s="12">
        <v>36000</v>
      </c>
      <c r="J53" s="12">
        <v>223000</v>
      </c>
      <c r="K53" s="12">
        <v>305000</v>
      </c>
      <c r="L53" s="12">
        <v>0</v>
      </c>
      <c r="M53" s="12">
        <v>116000</v>
      </c>
      <c r="N53" s="12">
        <v>112000</v>
      </c>
      <c r="O53" s="12">
        <v>1000</v>
      </c>
      <c r="P53" s="13">
        <v>1000</v>
      </c>
    </row>
    <row r="54" spans="2:16" s="8" customFormat="1" ht="15" customHeight="1" x14ac:dyDescent="0.25">
      <c r="B54" s="9" t="s">
        <v>113</v>
      </c>
      <c r="C54" s="10" t="s">
        <v>114</v>
      </c>
      <c r="D54" s="11">
        <f t="shared" si="1"/>
        <v>365600</v>
      </c>
      <c r="E54" s="12">
        <v>37000</v>
      </c>
      <c r="F54" s="12">
        <v>34000</v>
      </c>
      <c r="G54" s="12">
        <v>36000</v>
      </c>
      <c r="H54" s="12">
        <v>27000</v>
      </c>
      <c r="I54" s="12">
        <v>48000</v>
      </c>
      <c r="J54" s="12">
        <v>30000</v>
      </c>
      <c r="K54" s="12">
        <v>33000</v>
      </c>
      <c r="L54" s="12">
        <v>27000</v>
      </c>
      <c r="M54" s="12">
        <v>25000</v>
      </c>
      <c r="N54" s="12">
        <v>28000</v>
      </c>
      <c r="O54" s="12">
        <v>20000</v>
      </c>
      <c r="P54" s="13">
        <v>20600</v>
      </c>
    </row>
    <row r="55" spans="2:16" s="8" customFormat="1" ht="15" customHeight="1" x14ac:dyDescent="0.25">
      <c r="B55" s="4" t="s">
        <v>115</v>
      </c>
      <c r="C55" s="5" t="s">
        <v>116</v>
      </c>
      <c r="D55" s="6">
        <f t="shared" si="1"/>
        <v>-23914000</v>
      </c>
      <c r="E55" s="15">
        <v>-2140000</v>
      </c>
      <c r="F55" s="15">
        <v>-1650000</v>
      </c>
      <c r="G55" s="15">
        <v>-2270000</v>
      </c>
      <c r="H55" s="15">
        <v>-2470000</v>
      </c>
      <c r="I55" s="15">
        <v>-2750000</v>
      </c>
      <c r="J55" s="15">
        <v>-1470000</v>
      </c>
      <c r="K55" s="15">
        <v>-1610000</v>
      </c>
      <c r="L55" s="15">
        <v>-1670000</v>
      </c>
      <c r="M55" s="15">
        <v>-1490000</v>
      </c>
      <c r="N55" s="15">
        <v>-1960000</v>
      </c>
      <c r="O55" s="15">
        <v>-1800000</v>
      </c>
      <c r="P55" s="16">
        <v>-2634000</v>
      </c>
    </row>
    <row r="56" spans="2:16" s="8" customFormat="1" ht="15" customHeight="1" x14ac:dyDescent="0.25">
      <c r="B56" s="17"/>
      <c r="C56" s="18" t="s">
        <v>117</v>
      </c>
      <c r="D56" s="19">
        <f t="shared" si="1"/>
        <v>231522319</v>
      </c>
      <c r="E56" s="19">
        <f t="shared" ref="E56:P56" si="3">E9+E47+E55</f>
        <v>20251349.5</v>
      </c>
      <c r="F56" s="19">
        <f t="shared" si="3"/>
        <v>15523590</v>
      </c>
      <c r="G56" s="19">
        <f t="shared" si="3"/>
        <v>26356790</v>
      </c>
      <c r="H56" s="19">
        <f t="shared" si="3"/>
        <v>20205049.5</v>
      </c>
      <c r="I56" s="19">
        <f t="shared" si="3"/>
        <v>22642390</v>
      </c>
      <c r="J56" s="19">
        <f t="shared" si="3"/>
        <v>17881890</v>
      </c>
      <c r="K56" s="19">
        <f t="shared" si="3"/>
        <v>18444690</v>
      </c>
      <c r="L56" s="19">
        <f t="shared" si="3"/>
        <v>16434890</v>
      </c>
      <c r="M56" s="19">
        <f t="shared" si="3"/>
        <v>15779990</v>
      </c>
      <c r="N56" s="19">
        <f t="shared" si="3"/>
        <v>16884090</v>
      </c>
      <c r="O56" s="19">
        <f t="shared" si="3"/>
        <v>16076720</v>
      </c>
      <c r="P56" s="20">
        <f t="shared" si="3"/>
        <v>25040880</v>
      </c>
    </row>
    <row r="57" spans="2:16" s="8" customFormat="1" ht="15" customHeight="1" thickBot="1" x14ac:dyDescent="0.3">
      <c r="B57" s="21"/>
      <c r="C57" s="22" t="s">
        <v>118</v>
      </c>
      <c r="D57" s="23"/>
      <c r="E57" s="36">
        <f>E56+F56</f>
        <v>35774939.5</v>
      </c>
      <c r="F57" s="36"/>
      <c r="G57" s="36">
        <f>G56+H56</f>
        <v>46561839.5</v>
      </c>
      <c r="H57" s="36"/>
      <c r="I57" s="36">
        <f>I56+J56</f>
        <v>40524280</v>
      </c>
      <c r="J57" s="36"/>
      <c r="K57" s="36">
        <f>K56+L56</f>
        <v>34879580</v>
      </c>
      <c r="L57" s="36"/>
      <c r="M57" s="36">
        <f>M56+N56</f>
        <v>32664080</v>
      </c>
      <c r="N57" s="36"/>
      <c r="O57" s="36">
        <f>O56+P56</f>
        <v>41117600</v>
      </c>
      <c r="P57" s="37"/>
    </row>
    <row r="58" spans="2:16" ht="15" customHeight="1" thickBot="1" x14ac:dyDescent="0.3"/>
    <row r="59" spans="2:16" ht="15" customHeight="1" x14ac:dyDescent="0.25">
      <c r="B59" s="26" t="s">
        <v>2</v>
      </c>
      <c r="C59" s="28" t="s">
        <v>3</v>
      </c>
      <c r="D59" s="30" t="s">
        <v>119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</row>
    <row r="60" spans="2:16" ht="15" customHeight="1" x14ac:dyDescent="0.2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2"/>
    </row>
    <row r="61" spans="2:16" ht="15" customHeight="1" x14ac:dyDescent="0.25">
      <c r="B61" s="27"/>
      <c r="C61" s="29"/>
      <c r="D61" s="33" t="s">
        <v>5</v>
      </c>
      <c r="E61" s="33" t="s">
        <v>6</v>
      </c>
      <c r="F61" s="33"/>
      <c r="G61" s="33" t="s">
        <v>7</v>
      </c>
      <c r="H61" s="33"/>
      <c r="I61" s="33" t="s">
        <v>8</v>
      </c>
      <c r="J61" s="33"/>
      <c r="K61" s="33" t="s">
        <v>9</v>
      </c>
      <c r="L61" s="33"/>
      <c r="M61" s="33" t="s">
        <v>10</v>
      </c>
      <c r="N61" s="33"/>
      <c r="O61" s="33" t="s">
        <v>11</v>
      </c>
      <c r="P61" s="35"/>
    </row>
    <row r="62" spans="2:16" ht="15" customHeight="1" x14ac:dyDescent="0.25">
      <c r="B62" s="27"/>
      <c r="C62" s="29"/>
      <c r="D62" s="34"/>
      <c r="E62" s="2" t="s">
        <v>12</v>
      </c>
      <c r="F62" s="2" t="s">
        <v>13</v>
      </c>
      <c r="G62" s="2" t="s">
        <v>14</v>
      </c>
      <c r="H62" s="2" t="s">
        <v>15</v>
      </c>
      <c r="I62" s="2" t="s">
        <v>16</v>
      </c>
      <c r="J62" s="2" t="s">
        <v>17</v>
      </c>
      <c r="K62" s="2" t="s">
        <v>18</v>
      </c>
      <c r="L62" s="2" t="s">
        <v>19</v>
      </c>
      <c r="M62" s="2" t="s">
        <v>20</v>
      </c>
      <c r="N62" s="2" t="s">
        <v>21</v>
      </c>
      <c r="O62" s="2" t="s">
        <v>22</v>
      </c>
      <c r="P62" s="3" t="s">
        <v>23</v>
      </c>
    </row>
    <row r="63" spans="2:16" ht="15" customHeight="1" x14ac:dyDescent="0.25">
      <c r="B63" s="4" t="s">
        <v>24</v>
      </c>
      <c r="C63" s="5" t="s">
        <v>25</v>
      </c>
      <c r="D63" s="6">
        <f>SUM(E63:P63)</f>
        <v>43500000</v>
      </c>
      <c r="E63" s="6">
        <f>SUM(E64:E67)</f>
        <v>5561700</v>
      </c>
      <c r="F63" s="6">
        <f t="shared" ref="F63:P63" si="4">SUM(F64:F67)</f>
        <v>3891700</v>
      </c>
      <c r="G63" s="6">
        <f t="shared" si="4"/>
        <v>4061700</v>
      </c>
      <c r="H63" s="6">
        <f t="shared" si="4"/>
        <v>3161700</v>
      </c>
      <c r="I63" s="6">
        <f t="shared" si="4"/>
        <v>2371700</v>
      </c>
      <c r="J63" s="6">
        <f t="shared" si="4"/>
        <v>2841700</v>
      </c>
      <c r="K63" s="6">
        <f t="shared" si="4"/>
        <v>3791700</v>
      </c>
      <c r="L63" s="6">
        <f t="shared" si="4"/>
        <v>3221700</v>
      </c>
      <c r="M63" s="6">
        <f t="shared" si="4"/>
        <v>3211700</v>
      </c>
      <c r="N63" s="6">
        <f t="shared" si="4"/>
        <v>4601700</v>
      </c>
      <c r="O63" s="6">
        <f t="shared" si="4"/>
        <v>2901700</v>
      </c>
      <c r="P63" s="7">
        <f t="shared" si="4"/>
        <v>3881300</v>
      </c>
    </row>
    <row r="64" spans="2:16" ht="15" customHeight="1" x14ac:dyDescent="0.25">
      <c r="B64" s="9" t="s">
        <v>120</v>
      </c>
      <c r="C64" s="10" t="s">
        <v>121</v>
      </c>
      <c r="D64" s="11">
        <f t="shared" ref="D64:D67" si="5">SUM(E64:P64)</f>
        <v>6989000</v>
      </c>
      <c r="E64" s="12">
        <v>1030000</v>
      </c>
      <c r="F64" s="12">
        <v>520000</v>
      </c>
      <c r="G64" s="12">
        <v>530000</v>
      </c>
      <c r="H64" s="12">
        <v>530000</v>
      </c>
      <c r="I64" s="12">
        <v>530000</v>
      </c>
      <c r="J64" s="12">
        <v>540000</v>
      </c>
      <c r="K64" s="12">
        <v>540000</v>
      </c>
      <c r="L64" s="12">
        <v>550000</v>
      </c>
      <c r="M64" s="12">
        <v>550000</v>
      </c>
      <c r="N64" s="12">
        <v>550000</v>
      </c>
      <c r="O64" s="12">
        <v>570000</v>
      </c>
      <c r="P64" s="13">
        <v>549000</v>
      </c>
    </row>
    <row r="65" spans="2:16" ht="15" customHeight="1" x14ac:dyDescent="0.25">
      <c r="B65" s="9" t="s">
        <v>36</v>
      </c>
      <c r="C65" s="10" t="s">
        <v>37</v>
      </c>
      <c r="D65" s="11">
        <f t="shared" si="5"/>
        <v>17000000</v>
      </c>
      <c r="E65" s="12">
        <v>2140000</v>
      </c>
      <c r="F65" s="12">
        <v>1870000</v>
      </c>
      <c r="G65" s="12">
        <v>2010000</v>
      </c>
      <c r="H65" s="12">
        <v>1110000</v>
      </c>
      <c r="I65" s="12">
        <v>300000</v>
      </c>
      <c r="J65" s="12">
        <v>750000</v>
      </c>
      <c r="K65" s="12">
        <v>1700000</v>
      </c>
      <c r="L65" s="12">
        <v>1100000</v>
      </c>
      <c r="M65" s="12">
        <v>1090000</v>
      </c>
      <c r="N65" s="12">
        <v>2460000</v>
      </c>
      <c r="O65" s="12">
        <v>710000</v>
      </c>
      <c r="P65" s="13">
        <v>1760000</v>
      </c>
    </row>
    <row r="66" spans="2:16" ht="15" customHeight="1" x14ac:dyDescent="0.25">
      <c r="B66" s="9" t="s">
        <v>122</v>
      </c>
      <c r="C66" s="10" t="s">
        <v>123</v>
      </c>
      <c r="D66" s="11">
        <f t="shared" si="5"/>
        <v>20000</v>
      </c>
      <c r="E66" s="12">
        <v>1700</v>
      </c>
      <c r="F66" s="12">
        <v>1700</v>
      </c>
      <c r="G66" s="12">
        <v>1700</v>
      </c>
      <c r="H66" s="12">
        <v>1700</v>
      </c>
      <c r="I66" s="12">
        <v>1700</v>
      </c>
      <c r="J66" s="12">
        <v>1700</v>
      </c>
      <c r="K66" s="12">
        <v>1700</v>
      </c>
      <c r="L66" s="12">
        <v>1700</v>
      </c>
      <c r="M66" s="12">
        <v>1700</v>
      </c>
      <c r="N66" s="12">
        <v>1700</v>
      </c>
      <c r="O66" s="12">
        <v>1700</v>
      </c>
      <c r="P66" s="13">
        <v>1300</v>
      </c>
    </row>
    <row r="67" spans="2:16" ht="15" customHeight="1" x14ac:dyDescent="0.25">
      <c r="B67" s="9" t="s">
        <v>124</v>
      </c>
      <c r="C67" s="10" t="s">
        <v>125</v>
      </c>
      <c r="D67" s="11">
        <f t="shared" si="5"/>
        <v>19491000</v>
      </c>
      <c r="E67" s="12">
        <v>2390000</v>
      </c>
      <c r="F67" s="12">
        <v>1500000</v>
      </c>
      <c r="G67" s="12">
        <v>1520000</v>
      </c>
      <c r="H67" s="12">
        <v>1520000</v>
      </c>
      <c r="I67" s="12">
        <v>1540000</v>
      </c>
      <c r="J67" s="12">
        <v>1550000</v>
      </c>
      <c r="K67" s="12">
        <v>1550000</v>
      </c>
      <c r="L67" s="12">
        <v>1570000</v>
      </c>
      <c r="M67" s="12">
        <v>1570000</v>
      </c>
      <c r="N67" s="12">
        <v>1590000</v>
      </c>
      <c r="O67" s="12">
        <v>1620000</v>
      </c>
      <c r="P67" s="13">
        <v>1571000</v>
      </c>
    </row>
    <row r="68" spans="2:16" ht="15" customHeight="1" x14ac:dyDescent="0.25">
      <c r="B68" s="17"/>
      <c r="C68" s="18" t="s">
        <v>117</v>
      </c>
      <c r="D68" s="19">
        <f>SUM(E68:P68)</f>
        <v>43500000</v>
      </c>
      <c r="E68" s="19">
        <f t="shared" ref="E68:P68" si="6">E63</f>
        <v>5561700</v>
      </c>
      <c r="F68" s="19">
        <f t="shared" si="6"/>
        <v>3891700</v>
      </c>
      <c r="G68" s="19">
        <f t="shared" si="6"/>
        <v>4061700</v>
      </c>
      <c r="H68" s="19">
        <f t="shared" si="6"/>
        <v>3161700</v>
      </c>
      <c r="I68" s="19">
        <f t="shared" si="6"/>
        <v>2371700</v>
      </c>
      <c r="J68" s="19">
        <f t="shared" si="6"/>
        <v>2841700</v>
      </c>
      <c r="K68" s="19">
        <f t="shared" si="6"/>
        <v>3791700</v>
      </c>
      <c r="L68" s="19">
        <f t="shared" si="6"/>
        <v>3221700</v>
      </c>
      <c r="M68" s="19">
        <f t="shared" si="6"/>
        <v>3211700</v>
      </c>
      <c r="N68" s="19">
        <f t="shared" si="6"/>
        <v>4601700</v>
      </c>
      <c r="O68" s="19">
        <f t="shared" si="6"/>
        <v>2901700</v>
      </c>
      <c r="P68" s="20">
        <f t="shared" si="6"/>
        <v>3881300</v>
      </c>
    </row>
    <row r="69" spans="2:16" ht="15" customHeight="1" thickBot="1" x14ac:dyDescent="0.3">
      <c r="B69" s="21"/>
      <c r="C69" s="22" t="s">
        <v>118</v>
      </c>
      <c r="D69" s="23"/>
      <c r="E69" s="36">
        <f>E68+F68</f>
        <v>9453400</v>
      </c>
      <c r="F69" s="36"/>
      <c r="G69" s="36">
        <f>G68+H68</f>
        <v>7223400</v>
      </c>
      <c r="H69" s="36"/>
      <c r="I69" s="36">
        <f>I68+J68</f>
        <v>5213400</v>
      </c>
      <c r="J69" s="36"/>
      <c r="K69" s="36">
        <f>K68+L68</f>
        <v>7013400</v>
      </c>
      <c r="L69" s="36"/>
      <c r="M69" s="36">
        <f>M68+N68</f>
        <v>7813400</v>
      </c>
      <c r="N69" s="36"/>
      <c r="O69" s="36">
        <f>O68+P68</f>
        <v>6783000</v>
      </c>
      <c r="P69" s="37"/>
    </row>
    <row r="72" spans="2:16" ht="15" customHeight="1" x14ac:dyDescent="0.25">
      <c r="B72" s="38" t="s">
        <v>126</v>
      </c>
      <c r="C72" s="38"/>
      <c r="D72" s="38"/>
      <c r="E72" s="38"/>
      <c r="F72" s="38" t="s">
        <v>127</v>
      </c>
      <c r="G72" s="38"/>
      <c r="H72" s="38"/>
      <c r="I72" s="38"/>
      <c r="J72" s="38"/>
      <c r="K72" s="38" t="s">
        <v>128</v>
      </c>
      <c r="L72" s="38"/>
      <c r="M72" s="38"/>
      <c r="N72" s="38"/>
      <c r="O72" s="38"/>
      <c r="P72" s="38"/>
    </row>
    <row r="73" spans="2:16" ht="15" customHeight="1" x14ac:dyDescent="0.25">
      <c r="B73" s="38" t="s">
        <v>129</v>
      </c>
      <c r="C73" s="38"/>
      <c r="D73" s="38"/>
      <c r="E73" s="38"/>
      <c r="F73" s="38" t="s">
        <v>130</v>
      </c>
      <c r="G73" s="38"/>
      <c r="H73" s="38"/>
      <c r="I73" s="38"/>
      <c r="J73" s="38"/>
      <c r="K73" s="38" t="s">
        <v>131</v>
      </c>
      <c r="L73" s="38"/>
      <c r="M73" s="38"/>
      <c r="N73" s="38"/>
      <c r="O73" s="38"/>
      <c r="P73" s="38"/>
    </row>
  </sheetData>
  <mergeCells count="41">
    <mergeCell ref="M69:N69"/>
    <mergeCell ref="B72:E72"/>
    <mergeCell ref="F72:J72"/>
    <mergeCell ref="K72:P72"/>
    <mergeCell ref="B73:E73"/>
    <mergeCell ref="F73:J73"/>
    <mergeCell ref="K73:P73"/>
    <mergeCell ref="O57:P57"/>
    <mergeCell ref="O69:P69"/>
    <mergeCell ref="B59:B62"/>
    <mergeCell ref="C59:C62"/>
    <mergeCell ref="D59:P60"/>
    <mergeCell ref="D61:D62"/>
    <mergeCell ref="E61:F61"/>
    <mergeCell ref="G61:H61"/>
    <mergeCell ref="I61:J61"/>
    <mergeCell ref="K61:L61"/>
    <mergeCell ref="M61:N61"/>
    <mergeCell ref="O61:P61"/>
    <mergeCell ref="E69:F69"/>
    <mergeCell ref="G69:H69"/>
    <mergeCell ref="I69:J69"/>
    <mergeCell ref="K69:L69"/>
    <mergeCell ref="E57:F57"/>
    <mergeCell ref="G57:H57"/>
    <mergeCell ref="I57:J57"/>
    <mergeCell ref="K57:L57"/>
    <mergeCell ref="M57:N57"/>
    <mergeCell ref="B1:P1"/>
    <mergeCell ref="B2:P2"/>
    <mergeCell ref="B5:B8"/>
    <mergeCell ref="C5:C8"/>
    <mergeCell ref="D5:P6"/>
    <mergeCell ref="D7:D8"/>
    <mergeCell ref="E7:F7"/>
    <mergeCell ref="G7:H7"/>
    <mergeCell ref="I7:J7"/>
    <mergeCell ref="K7:L7"/>
    <mergeCell ref="M7:N7"/>
    <mergeCell ref="O7:P7"/>
    <mergeCell ref="B3:P3"/>
  </mergeCells>
  <conditionalFormatting sqref="D9:P54">
    <cfRule type="cellIs" dxfId="1" priority="2" operator="lessThan">
      <formula>0</formula>
    </cfRule>
  </conditionalFormatting>
  <conditionalFormatting sqref="D63:P67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2019-03-28T18:14:24Z</cp:lastPrinted>
  <dcterms:created xsi:type="dcterms:W3CDTF">2019-01-15T18:16:14Z</dcterms:created>
  <dcterms:modified xsi:type="dcterms:W3CDTF">2019-03-28T18:16:08Z</dcterms:modified>
</cp:coreProperties>
</file>